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codeName="ThisWorkbook" hidePivotFieldList="1" defaultThemeVersion="124226"/>
  <mc:AlternateContent xmlns:mc="http://schemas.openxmlformats.org/markup-compatibility/2006">
    <mc:Choice Requires="x15">
      <x15ac:absPath xmlns:x15ac="http://schemas.microsoft.com/office/spreadsheetml/2010/11/ac" url="Z:\PROJETS\FONDS_CHALEUR\Méthode FC\Méthode FC 2025\Biomasse\"/>
    </mc:Choice>
  </mc:AlternateContent>
  <xr:revisionPtr revIDLastSave="0" documentId="13_ncr:1_{5351F356-7B6B-4E90-BC77-2F5231353AE1}" xr6:coauthVersionLast="47" xr6:coauthVersionMax="47" xr10:uidLastSave="{00000000-0000-0000-0000-000000000000}"/>
  <bookViews>
    <workbookView xWindow="28680" yWindow="-120" windowWidth="38640" windowHeight="21120" activeTab="6" xr2:uid="{00000000-000D-0000-FFFF-FFFF00000000}"/>
  </bookViews>
  <sheets>
    <sheet name="Plan d'appro" sheetId="1" r:id="rId1"/>
    <sheet name="Fournisseurs" sheetId="13" r:id="rId2"/>
    <sheet name="Résultats-synthèse" sheetId="12" state="hidden" r:id="rId3"/>
    <sheet name="Engagement Fournisseur" sheetId="5" r:id="rId4"/>
    <sheet name="Graphique" sheetId="18" r:id="rId5"/>
    <sheet name="Nature combustibles" sheetId="11" r:id="rId6"/>
    <sheet name="Taux certification régional" sheetId="3" r:id="rId7"/>
    <sheet name="Données appro projet" sheetId="20" r:id="rId8"/>
  </sheets>
  <externalReferences>
    <externalReference r:id="rId9"/>
    <externalReference r:id="rId10"/>
  </externalReferences>
  <definedNames>
    <definedName name="choix1">OFFSET(#REF!,,,,COUNTA(#REF!))</definedName>
    <definedName name="choix2">#REF!</definedName>
    <definedName name="duree">'[1]paramètres entrée'!$H$4:$H$25</definedName>
    <definedName name="nature_combustible">[2]Feuil5!$B$1:$B$10</definedName>
    <definedName name="region_origine">[2]Feuil5!$A$1:$A$25</definedName>
    <definedName name="reponse">'[1]paramètres entrée'!$E$4:$E$6</definedName>
  </definedNam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 i="1" l="1"/>
  <c r="D2" i="20"/>
  <c r="D3" i="20" s="1"/>
  <c r="L53" i="1" l="1"/>
  <c r="L55" i="1"/>
  <c r="L54" i="1"/>
  <c r="E53" i="1"/>
  <c r="E52" i="1"/>
  <c r="M18" i="13" l="1"/>
  <c r="M19" i="13"/>
  <c r="M20" i="13"/>
  <c r="M21" i="13"/>
  <c r="M22" i="13"/>
  <c r="M23" i="13"/>
  <c r="M24" i="13"/>
  <c r="M25" i="13"/>
  <c r="M26" i="13"/>
  <c r="M27" i="13"/>
  <c r="M28" i="13"/>
  <c r="M29" i="13"/>
  <c r="M30" i="13"/>
  <c r="M31" i="13"/>
  <c r="M32" i="13"/>
  <c r="M33" i="13"/>
  <c r="M34" i="13"/>
  <c r="M35" i="13"/>
  <c r="M17" i="13"/>
  <c r="M63" i="1"/>
  <c r="N63" i="1"/>
  <c r="M64" i="1"/>
  <c r="N64" i="1"/>
  <c r="M65" i="1"/>
  <c r="N65" i="1"/>
  <c r="M66" i="1"/>
  <c r="N66" i="1"/>
  <c r="M67" i="1"/>
  <c r="N67" i="1"/>
  <c r="M68" i="1"/>
  <c r="N68" i="1"/>
  <c r="M69" i="1"/>
  <c r="N69" i="1"/>
  <c r="M70" i="1"/>
  <c r="N70" i="1"/>
  <c r="N62" i="1"/>
  <c r="M62" i="1"/>
  <c r="N33" i="1"/>
  <c r="N34" i="1"/>
  <c r="N35" i="1"/>
  <c r="N36" i="1"/>
  <c r="N37" i="1"/>
  <c r="N38" i="1"/>
  <c r="N39" i="1"/>
  <c r="N40" i="1"/>
  <c r="N41" i="1"/>
  <c r="N42" i="1"/>
  <c r="N43" i="1"/>
  <c r="N44" i="1"/>
  <c r="N45" i="1"/>
  <c r="N46" i="1"/>
  <c r="N47" i="1"/>
  <c r="N48" i="1"/>
  <c r="N49" i="1"/>
  <c r="N50" i="1"/>
  <c r="N51" i="1"/>
  <c r="M34" i="1"/>
  <c r="M35" i="1"/>
  <c r="M36" i="1"/>
  <c r="M37" i="1"/>
  <c r="M38" i="1"/>
  <c r="M39" i="1"/>
  <c r="M40" i="1"/>
  <c r="M41" i="1"/>
  <c r="M42" i="1"/>
  <c r="M43" i="1"/>
  <c r="M44" i="1"/>
  <c r="M45" i="1"/>
  <c r="M46" i="1"/>
  <c r="M47" i="1"/>
  <c r="M48" i="1"/>
  <c r="M49" i="1"/>
  <c r="M50" i="1"/>
  <c r="M51" i="1"/>
  <c r="M33" i="1"/>
  <c r="Q2" i="20" s="1"/>
  <c r="U2" i="20" l="1"/>
  <c r="U3" i="20" s="1"/>
  <c r="U4" i="20" s="1"/>
  <c r="U5" i="20" s="1"/>
  <c r="U6" i="20" s="1"/>
  <c r="U7" i="20" s="1"/>
  <c r="U8" i="20" s="1"/>
  <c r="U9" i="20" s="1"/>
  <c r="U10" i="20" s="1"/>
  <c r="U11" i="20" s="1"/>
  <c r="U12" i="20" s="1"/>
  <c r="U13" i="20" s="1"/>
  <c r="U14" i="20" s="1"/>
  <c r="U15" i="20" s="1"/>
  <c r="U16" i="20" s="1"/>
  <c r="U17" i="20" s="1"/>
  <c r="U18" i="20" s="1"/>
  <c r="U19" i="20" s="1"/>
  <c r="U20" i="20" s="1"/>
  <c r="T2" i="20"/>
  <c r="T3" i="20" s="1"/>
  <c r="T4" i="20" s="1"/>
  <c r="T5" i="20" s="1"/>
  <c r="T6" i="20" s="1"/>
  <c r="T7" i="20" s="1"/>
  <c r="T8" i="20" s="1"/>
  <c r="T9" i="20" s="1"/>
  <c r="T10" i="20" s="1"/>
  <c r="T11" i="20" s="1"/>
  <c r="T12" i="20" s="1"/>
  <c r="T13" i="20" s="1"/>
  <c r="T14" i="20" s="1"/>
  <c r="T15" i="20" s="1"/>
  <c r="T16" i="20" s="1"/>
  <c r="T17" i="20" s="1"/>
  <c r="T18" i="20" s="1"/>
  <c r="T19" i="20" s="1"/>
  <c r="T20" i="20" s="1"/>
  <c r="P3" i="20" l="1"/>
  <c r="P4" i="20"/>
  <c r="P5" i="20"/>
  <c r="P6" i="20"/>
  <c r="P7" i="20"/>
  <c r="P8" i="20"/>
  <c r="P9" i="20"/>
  <c r="P10" i="20"/>
  <c r="P11" i="20"/>
  <c r="P12" i="20"/>
  <c r="P13" i="20"/>
  <c r="P14" i="20"/>
  <c r="P15" i="20"/>
  <c r="P16" i="20"/>
  <c r="P17" i="20"/>
  <c r="P18" i="20"/>
  <c r="P19" i="20"/>
  <c r="P20" i="20"/>
  <c r="P2" i="20"/>
  <c r="F2" i="20"/>
  <c r="L2" i="20"/>
  <c r="N3" i="20" l="1"/>
  <c r="O3" i="20" s="1"/>
  <c r="N4" i="20"/>
  <c r="O4" i="20" s="1"/>
  <c r="N5" i="20"/>
  <c r="O5" i="20" s="1"/>
  <c r="N6" i="20"/>
  <c r="O6" i="20" s="1"/>
  <c r="N7" i="20"/>
  <c r="O7" i="20" s="1"/>
  <c r="N8" i="20"/>
  <c r="O8" i="20" s="1"/>
  <c r="N9" i="20"/>
  <c r="O9" i="20" s="1"/>
  <c r="N10" i="20"/>
  <c r="O10" i="20" s="1"/>
  <c r="N11" i="20"/>
  <c r="O11" i="20" s="1"/>
  <c r="N12" i="20"/>
  <c r="O12" i="20" s="1"/>
  <c r="N13" i="20"/>
  <c r="O13" i="20" s="1"/>
  <c r="N14" i="20"/>
  <c r="O14" i="20" s="1"/>
  <c r="N15" i="20"/>
  <c r="O15" i="20" s="1"/>
  <c r="N16" i="20"/>
  <c r="O16" i="20" s="1"/>
  <c r="N17" i="20"/>
  <c r="O17" i="20" s="1"/>
  <c r="N18" i="20"/>
  <c r="O18" i="20" s="1"/>
  <c r="N19" i="20"/>
  <c r="O19" i="20" s="1"/>
  <c r="N20" i="20"/>
  <c r="O20" i="20" s="1"/>
  <c r="N2" i="20"/>
  <c r="L3" i="20"/>
  <c r="L4" i="20"/>
  <c r="L5" i="20"/>
  <c r="L6" i="20"/>
  <c r="L7" i="20"/>
  <c r="L8" i="20"/>
  <c r="L9" i="20"/>
  <c r="L10" i="20"/>
  <c r="L11" i="20"/>
  <c r="L12" i="20"/>
  <c r="L13" i="20"/>
  <c r="L14" i="20"/>
  <c r="L15" i="20"/>
  <c r="L16" i="20"/>
  <c r="L17" i="20"/>
  <c r="L18" i="20"/>
  <c r="L19" i="20"/>
  <c r="L20" i="20"/>
  <c r="K3" i="20"/>
  <c r="K4" i="20"/>
  <c r="K5" i="20"/>
  <c r="K6" i="20"/>
  <c r="K7" i="20"/>
  <c r="K8" i="20"/>
  <c r="K9" i="20"/>
  <c r="K10" i="20"/>
  <c r="K11" i="20"/>
  <c r="K12" i="20"/>
  <c r="K13" i="20"/>
  <c r="K14" i="20"/>
  <c r="K15" i="20"/>
  <c r="K16" i="20"/>
  <c r="K17" i="20"/>
  <c r="K18" i="20"/>
  <c r="K19" i="20"/>
  <c r="K20" i="20"/>
  <c r="K2" i="20"/>
  <c r="I2" i="20"/>
  <c r="H3" i="20"/>
  <c r="H4" i="20"/>
  <c r="H5" i="20"/>
  <c r="H6" i="20"/>
  <c r="H7" i="20"/>
  <c r="H8" i="20"/>
  <c r="H9" i="20"/>
  <c r="H10" i="20"/>
  <c r="H11" i="20"/>
  <c r="H12" i="20"/>
  <c r="H13" i="20"/>
  <c r="H14" i="20"/>
  <c r="H15" i="20"/>
  <c r="H16" i="20"/>
  <c r="H17" i="20"/>
  <c r="H18" i="20"/>
  <c r="H19" i="20"/>
  <c r="H20" i="20"/>
  <c r="H2" i="20"/>
  <c r="D4" i="20"/>
  <c r="D5" i="20" s="1"/>
  <c r="D6" i="20" s="1"/>
  <c r="D7" i="20" s="1"/>
  <c r="D8" i="20" s="1"/>
  <c r="D9" i="20" s="1"/>
  <c r="D10" i="20" s="1"/>
  <c r="D11" i="20" s="1"/>
  <c r="D12" i="20" s="1"/>
  <c r="D13" i="20" s="1"/>
  <c r="D14" i="20" s="1"/>
  <c r="D15" i="20" s="1"/>
  <c r="D16" i="20" s="1"/>
  <c r="D17" i="20" s="1"/>
  <c r="D18" i="20" s="1"/>
  <c r="D19" i="20" s="1"/>
  <c r="D20" i="20" s="1"/>
  <c r="F3" i="20"/>
  <c r="F4" i="20" s="1"/>
  <c r="F5" i="20" s="1"/>
  <c r="F6" i="20" s="1"/>
  <c r="F7" i="20" s="1"/>
  <c r="F8" i="20" s="1"/>
  <c r="F9" i="20" s="1"/>
  <c r="F10" i="20" s="1"/>
  <c r="F11" i="20" s="1"/>
  <c r="F12" i="20" s="1"/>
  <c r="F13" i="20" s="1"/>
  <c r="F14" i="20" s="1"/>
  <c r="F15" i="20" s="1"/>
  <c r="F16" i="20" s="1"/>
  <c r="F17" i="20" s="1"/>
  <c r="F18" i="20" s="1"/>
  <c r="F19" i="20" s="1"/>
  <c r="F20" i="20" s="1"/>
  <c r="I3" i="20"/>
  <c r="I4" i="20"/>
  <c r="I5" i="20"/>
  <c r="I6" i="20"/>
  <c r="I7" i="20"/>
  <c r="I8" i="20"/>
  <c r="I9" i="20"/>
  <c r="I10" i="20"/>
  <c r="I11" i="20"/>
  <c r="I12" i="20"/>
  <c r="I13" i="20"/>
  <c r="I14" i="20"/>
  <c r="I15" i="20"/>
  <c r="I16" i="20"/>
  <c r="I17" i="20"/>
  <c r="I18" i="20"/>
  <c r="I19" i="20"/>
  <c r="I20" i="20"/>
  <c r="G2" i="20"/>
  <c r="G3" i="20" s="1"/>
  <c r="G4" i="20" s="1"/>
  <c r="G5" i="20" s="1"/>
  <c r="G6" i="20" s="1"/>
  <c r="G7" i="20" s="1"/>
  <c r="G8" i="20" s="1"/>
  <c r="G9" i="20" s="1"/>
  <c r="G10" i="20" s="1"/>
  <c r="G11" i="20" s="1"/>
  <c r="G12" i="20" s="1"/>
  <c r="G13" i="20" s="1"/>
  <c r="G14" i="20" s="1"/>
  <c r="G15" i="20" s="1"/>
  <c r="G16" i="20" s="1"/>
  <c r="G17" i="20" s="1"/>
  <c r="G18" i="20" s="1"/>
  <c r="G19" i="20" s="1"/>
  <c r="G20" i="20" s="1"/>
  <c r="E2" i="20"/>
  <c r="E3" i="20" s="1"/>
  <c r="E4" i="20" s="1"/>
  <c r="E5" i="20" s="1"/>
  <c r="E6" i="20" s="1"/>
  <c r="E7" i="20" s="1"/>
  <c r="E8" i="20" s="1"/>
  <c r="E9" i="20" s="1"/>
  <c r="E10" i="20" s="1"/>
  <c r="E11" i="20" s="1"/>
  <c r="E12" i="20" s="1"/>
  <c r="E13" i="20" s="1"/>
  <c r="E14" i="20" s="1"/>
  <c r="E15" i="20" s="1"/>
  <c r="E16" i="20" s="1"/>
  <c r="E17" i="20" s="1"/>
  <c r="E18" i="20" s="1"/>
  <c r="E19" i="20" s="1"/>
  <c r="E20" i="20" s="1"/>
  <c r="O2" i="20" l="1"/>
  <c r="Q3" i="20" l="1"/>
  <c r="H62" i="1" l="1"/>
  <c r="J62" i="1" s="1"/>
  <c r="E71" i="1"/>
  <c r="H70" i="1"/>
  <c r="J70" i="1" s="1"/>
  <c r="K70" i="1" s="1"/>
  <c r="H69" i="1"/>
  <c r="J69" i="1" s="1"/>
  <c r="K69" i="1" s="1"/>
  <c r="H68" i="1"/>
  <c r="J68" i="1" s="1"/>
  <c r="K68" i="1" s="1"/>
  <c r="H67" i="1"/>
  <c r="J67" i="1" s="1"/>
  <c r="K67" i="1" s="1"/>
  <c r="H66" i="1"/>
  <c r="J66" i="1" s="1"/>
  <c r="K66" i="1" s="1"/>
  <c r="H65" i="1"/>
  <c r="J65" i="1" s="1"/>
  <c r="K65" i="1" s="1"/>
  <c r="H64" i="1"/>
  <c r="J64" i="1" s="1"/>
  <c r="K64" i="1" s="1"/>
  <c r="H63" i="1"/>
  <c r="J63" i="1" s="1"/>
  <c r="K63" i="1" s="1"/>
  <c r="Q4" i="20"/>
  <c r="Q5" i="20"/>
  <c r="Q6" i="20"/>
  <c r="Q7" i="20"/>
  <c r="Q8" i="20"/>
  <c r="Q9" i="20"/>
  <c r="Q10" i="20"/>
  <c r="Q11" i="20"/>
  <c r="Q12" i="20"/>
  <c r="Q13" i="20"/>
  <c r="Q14" i="20"/>
  <c r="Q15" i="20"/>
  <c r="Q16" i="20"/>
  <c r="Q17" i="20"/>
  <c r="Q18" i="20"/>
  <c r="Q19" i="20"/>
  <c r="Q20" i="20"/>
  <c r="E72" i="1" l="1"/>
  <c r="M52" i="1"/>
  <c r="L52" i="1" s="1"/>
  <c r="N52" i="1"/>
  <c r="M71" i="1"/>
  <c r="J71" i="1"/>
  <c r="K62" i="1"/>
  <c r="K71" i="1" s="1"/>
  <c r="H71" i="1"/>
  <c r="L71" i="1" l="1"/>
  <c r="N71" i="1"/>
  <c r="O71" i="1" l="1"/>
  <c r="H17" i="13"/>
  <c r="J17" i="13" s="1"/>
  <c r="H18" i="13"/>
  <c r="J18" i="13" s="1"/>
  <c r="H19" i="13"/>
  <c r="J19" i="13" s="1"/>
  <c r="H20" i="13"/>
  <c r="J20" i="13" s="1"/>
  <c r="K20" i="13" s="1"/>
  <c r="H21" i="13"/>
  <c r="J21" i="13" s="1"/>
  <c r="K21" i="13" s="1"/>
  <c r="H23" i="13"/>
  <c r="J23" i="13" s="1"/>
  <c r="K23" i="13" s="1"/>
  <c r="H24" i="13"/>
  <c r="J24" i="13" s="1"/>
  <c r="K24" i="13" s="1"/>
  <c r="H25" i="13"/>
  <c r="J25" i="13" s="1"/>
  <c r="K25" i="13" s="1"/>
  <c r="H26" i="13"/>
  <c r="J26" i="13" s="1"/>
  <c r="K26" i="13" s="1"/>
  <c r="H27" i="13"/>
  <c r="J27" i="13" s="1"/>
  <c r="K27" i="13" s="1"/>
  <c r="H28" i="13"/>
  <c r="J28" i="13" s="1"/>
  <c r="K28" i="13" s="1"/>
  <c r="H29" i="13"/>
  <c r="J29" i="13"/>
  <c r="K29" i="13" s="1"/>
  <c r="H30" i="13"/>
  <c r="J30" i="13" s="1"/>
  <c r="K30" i="13" s="1"/>
  <c r="H31" i="13"/>
  <c r="J31" i="13" s="1"/>
  <c r="K31" i="13" s="1"/>
  <c r="H32" i="13"/>
  <c r="J32" i="13" s="1"/>
  <c r="K32" i="13" s="1"/>
  <c r="H33" i="13"/>
  <c r="J33" i="13" s="1"/>
  <c r="K33" i="13" s="1"/>
  <c r="H34" i="13"/>
  <c r="J34" i="13" s="1"/>
  <c r="K34" i="13" s="1"/>
  <c r="H35" i="13"/>
  <c r="J35" i="13" s="1"/>
  <c r="K35" i="13" s="1"/>
  <c r="E36" i="13"/>
  <c r="O36" i="13" s="1"/>
  <c r="K19" i="13" l="1"/>
  <c r="K18" i="13"/>
  <c r="P36" i="13"/>
  <c r="H36" i="13"/>
  <c r="K17" i="13"/>
  <c r="J36" i="13"/>
  <c r="M36" i="13"/>
  <c r="H33" i="1" l="1"/>
  <c r="M2" i="20" s="1"/>
  <c r="H38" i="1"/>
  <c r="J38" i="1" l="1"/>
  <c r="M7" i="20"/>
  <c r="O52" i="1"/>
  <c r="C26" i="1"/>
  <c r="H35" i="1"/>
  <c r="J33" i="1"/>
  <c r="H34" i="1"/>
  <c r="H36" i="1"/>
  <c r="H37" i="1"/>
  <c r="H39" i="1"/>
  <c r="H40" i="1"/>
  <c r="H41" i="1"/>
  <c r="H42" i="1"/>
  <c r="H43" i="1"/>
  <c r="H44" i="1"/>
  <c r="H45" i="1"/>
  <c r="H46" i="1"/>
  <c r="M15" i="20" s="1"/>
  <c r="H47" i="1"/>
  <c r="H48" i="1"/>
  <c r="H49" i="1"/>
  <c r="H50" i="1"/>
  <c r="H51" i="1"/>
  <c r="J39" i="1" l="1"/>
  <c r="K39" i="1" s="1"/>
  <c r="M8" i="20"/>
  <c r="J47" i="1"/>
  <c r="K47" i="1" s="1"/>
  <c r="M16" i="20"/>
  <c r="J48" i="1"/>
  <c r="K48" i="1" s="1"/>
  <c r="M17" i="20"/>
  <c r="J36" i="1"/>
  <c r="M5" i="20"/>
  <c r="J51" i="1"/>
  <c r="K51" i="1" s="1"/>
  <c r="M20" i="20"/>
  <c r="J50" i="1"/>
  <c r="K50" i="1" s="1"/>
  <c r="M19" i="20"/>
  <c r="J40" i="1"/>
  <c r="K40" i="1" s="1"/>
  <c r="M9" i="20"/>
  <c r="J37" i="1"/>
  <c r="M6" i="20"/>
  <c r="J45" i="1"/>
  <c r="K45" i="1" s="1"/>
  <c r="M14" i="20"/>
  <c r="J44" i="1"/>
  <c r="K44" i="1" s="1"/>
  <c r="M13" i="20"/>
  <c r="J34" i="1"/>
  <c r="M3" i="20"/>
  <c r="J43" i="1"/>
  <c r="K43" i="1" s="1"/>
  <c r="M12" i="20"/>
  <c r="J42" i="1"/>
  <c r="K42" i="1" s="1"/>
  <c r="M11" i="20"/>
  <c r="J35" i="1"/>
  <c r="M4" i="20"/>
  <c r="J49" i="1"/>
  <c r="K49" i="1" s="1"/>
  <c r="M18" i="20"/>
  <c r="J41" i="1"/>
  <c r="K41" i="1" s="1"/>
  <c r="M10" i="20"/>
  <c r="J46" i="1"/>
  <c r="H52" i="1"/>
  <c r="K33" i="1" l="1"/>
  <c r="C23" i="1"/>
  <c r="J52" i="1"/>
  <c r="K34" i="1"/>
  <c r="K35" i="1"/>
  <c r="K38" i="1"/>
  <c r="K37" i="1"/>
  <c r="K36" i="1"/>
  <c r="K46" i="1"/>
  <c r="K52" i="1" l="1"/>
</calcChain>
</file>

<file path=xl/sharedStrings.xml><?xml version="1.0" encoding="utf-8"?>
<sst xmlns="http://schemas.openxmlformats.org/spreadsheetml/2006/main" count="221" uniqueCount="170">
  <si>
    <t>Fournisseur</t>
  </si>
  <si>
    <t>MWh</t>
  </si>
  <si>
    <t>MWh (%)</t>
  </si>
  <si>
    <t>Régions</t>
  </si>
  <si>
    <t>Corse</t>
  </si>
  <si>
    <t>Hors France</t>
  </si>
  <si>
    <t>Biogaz</t>
  </si>
  <si>
    <t>TOTAL</t>
  </si>
  <si>
    <t>Définition</t>
  </si>
  <si>
    <t xml:space="preserve">Taux de cendres </t>
  </si>
  <si>
    <t xml:space="preserve">Les régions de provenance par type de combustibles sont elles précisées dans le contrat ? </t>
  </si>
  <si>
    <t>Le fournisseur s'engage-t-il sur un prix?</t>
  </si>
  <si>
    <t xml:space="preserve">Des clauses de révision des prix sont-elles annexées à l'engagement? </t>
  </si>
  <si>
    <t>Le fournisseur s'engage-t-il sur l'humidité ou le PCI ?</t>
  </si>
  <si>
    <t>Le fournisseur s'engage-t-il sur la granulométrie?</t>
  </si>
  <si>
    <t xml:space="preserve">Des procédures de contrôle de la qualité du combustible sont-elles envisagées? </t>
  </si>
  <si>
    <t>Le fournisseur est-il en mesure d'assurer une tracabilité geographique du combustible ?</t>
  </si>
  <si>
    <t>Le fournisseur s'engage-t-il sur la reprise des cendres?</t>
  </si>
  <si>
    <t>Quel est le mode de transport pour la mobilisation de la ressource (ex : rail, route..)?</t>
  </si>
  <si>
    <t>Quelle est la distance moyenne parcourue par le mode de transport (km)?</t>
  </si>
  <si>
    <t>Quantité de cendres produite annuellement (tonnes)?</t>
  </si>
  <si>
    <t>PCI (kWh/t)</t>
  </si>
  <si>
    <t>MWh biomasse</t>
  </si>
  <si>
    <t>% de biomasse (à compléter si le combustible n'est pas 100% biomasse)</t>
  </si>
  <si>
    <t>-</t>
  </si>
  <si>
    <t xml:space="preserve"> </t>
  </si>
  <si>
    <t>Plaquettes forestières (référentiel 2017 - 1A - PFA)</t>
  </si>
  <si>
    <t>Catégories des combustibles</t>
  </si>
  <si>
    <t>Sous catégories des combustibles</t>
  </si>
  <si>
    <t>Plaquettes bois issues de forêt, y compris souches et bois de défrichement sous linéaire (ex. EDF) ainsi que bois sissus de TCR</t>
  </si>
  <si>
    <t>Plaquettes bois issues de haies, bosquets, arbres d'alignement agricole (bocage) mais aussi vergers (y compris vergers fruitiers)</t>
  </si>
  <si>
    <t>écorce produites par les scierie</t>
  </si>
  <si>
    <t xml:space="preserve">plaquettes issues du déchiquetage de dosses, délignures, chutes, culées… après une opération de tronçonnage ou de sciages de bois bruts ainsi que les sous produits non traités de l'industrie de première transformation du liège. </t>
  </si>
  <si>
    <t>Plaquettes boies issues de tailles et élagages paysagers et urbains issus de l'entretien des parcs et jardins et linéaires urbaines. Cette catégorie englobe les plaquettes ligneuses formées des sous produits du paysagisme en amont (fraction ligneuse) et en aval (refus de crible) du compostage</t>
  </si>
  <si>
    <t>Plaquettes de produits connexes de scieries et assimilés (référentiel 2017 - 2B - CIB)</t>
  </si>
  <si>
    <t>Sous produits industriels</t>
  </si>
  <si>
    <t>Autres</t>
  </si>
  <si>
    <t>Plaquettes paysagères ligneuses (référentiel 2017-1C-PFA)</t>
  </si>
  <si>
    <t>Ecorces (référentiel 2017- 2A-CIB)</t>
  </si>
  <si>
    <t>Bois d'emballage en fin de vie ayant fait l'objet d'une SDD</t>
  </si>
  <si>
    <t>Bois d'ameublement, de menuiseries, d'emballage ne bénéficiant pas de SSD, issus de démolition et autres bois bruts respectant les seuils définis applicables aux ICPE 2910-Bpar l'arrêté</t>
  </si>
  <si>
    <t xml:space="preserve">Bois d'ameublement, de menuiseries, d'emballage ne bénéficiant pas de SSD, issus de démolition et autres bois bruts non éligibles à la rubrique 2910-B </t>
  </si>
  <si>
    <t>100% bois hors déchets verts, Normés NF, EN ISO 17225-2 : 2014 en domestique ou industriel</t>
  </si>
  <si>
    <t>d'origine agricole y compris déchets verts normés NF EN ISO 17225-6: 2014</t>
  </si>
  <si>
    <t>Black pellet, pellet torréfié</t>
  </si>
  <si>
    <t>Sous catégorie Combustible</t>
  </si>
  <si>
    <t>Catégorie de combustible</t>
  </si>
  <si>
    <t>Bois créosotés, autoclavés ou imprégnés de sels métalliques utilisables selon la rubrique 2770 des ICPE</t>
  </si>
  <si>
    <t>A préciser : Boues de STEP, Farines animales…</t>
  </si>
  <si>
    <t>Pays de la Loire</t>
  </si>
  <si>
    <t>Région d'origine du combustible</t>
  </si>
  <si>
    <t>LEGENDE</t>
  </si>
  <si>
    <t>Cellule à remplir</t>
  </si>
  <si>
    <t>Cellule remplie automatiquement - A ne pas modifier</t>
  </si>
  <si>
    <t xml:space="preserve">Merci de ne pas modifier la trame de saisie et de suivre la légende suivante </t>
  </si>
  <si>
    <t xml:space="preserve">Consignes de remplissage : </t>
  </si>
  <si>
    <t>Approvisionnement total à prévoir (MWh)</t>
  </si>
  <si>
    <t>Ce montant doit être égal au total du plan d'approvisionnement détaillé ci-dessous. Le plan d'approvisionnement ne doit pas être surdimensionné.</t>
  </si>
  <si>
    <t>Vérification approvisionnement à prévoir = total plan d'approvisionnement</t>
  </si>
  <si>
    <t xml:space="preserve">Tonnage (t/an) </t>
  </si>
  <si>
    <t xml:space="preserve">Autoconsommation </t>
  </si>
  <si>
    <t>Aire d'approvisionnement et fournisseurs</t>
  </si>
  <si>
    <t>Le fournisseur s'engage-t-il sur une quantité spécifique par catégorie et sous catégorie de combustible ?</t>
  </si>
  <si>
    <t>Pour quelle durée le fournisseur s'engage sur un prix et sur une quantité (années) ?</t>
  </si>
  <si>
    <t>Engagement des fournisseurs</t>
  </si>
  <si>
    <t>Taux de certification moyen régional</t>
  </si>
  <si>
    <t>Étiquettes de lignes</t>
  </si>
  <si>
    <t>(vide)</t>
  </si>
  <si>
    <t>Total général</t>
  </si>
  <si>
    <t>Somme de MWh</t>
  </si>
  <si>
    <t>Le fournisseur est-il en mesure d'assurer une tracabilité feuillus/résineux ?</t>
  </si>
  <si>
    <t>Répartition approximative du combustible par département</t>
  </si>
  <si>
    <t>Dont tonnage certifiable</t>
  </si>
  <si>
    <t>Somme de MWh biomasse</t>
  </si>
  <si>
    <t>tonnes PEFC/FSC ou equivelent certifiées</t>
  </si>
  <si>
    <t>Tonnes de combustible certifié PEFC/FSC ou équivalent</t>
  </si>
  <si>
    <t>Taux régional minimum PEFC/FSC ou équivalent</t>
  </si>
  <si>
    <t>% feuillus</t>
  </si>
  <si>
    <t xml:space="preserve">Région d'origine </t>
  </si>
  <si>
    <t>Type de certification forestière (PEFC, FSC,…, Aucune)</t>
  </si>
  <si>
    <t xml:space="preserve">Le fournisseur apporte t'il des garanties de tracabilité sur la typologie des peuplements ?
</t>
  </si>
  <si>
    <t xml:space="preserve">Le fournisseur s'engage-t-il dans sa lettre d'intention et son contrat a  avoir recours à des entrepreneurs de travaux forestiers bénéficiant de la qualification Qualiterritoire ? </t>
  </si>
  <si>
    <t>Fournisseur certifié PEFC/FSC ou équivalent pour la plaquette forestière 1A ?</t>
  </si>
  <si>
    <t>Candidat BCIAT : ne pas toucher à cet onglet</t>
  </si>
  <si>
    <t xml:space="preserve">Quelle valorisation des cendres est envisagée ? </t>
  </si>
  <si>
    <t>1A_PFA</t>
  </si>
  <si>
    <t>1B_PFA</t>
  </si>
  <si>
    <t>1C_PFA</t>
  </si>
  <si>
    <t>2A-CIB</t>
  </si>
  <si>
    <t>2B-CIB</t>
  </si>
  <si>
    <t>3A_BFVBD</t>
  </si>
  <si>
    <t xml:space="preserve">Somme de Tonnage (t/an) </t>
  </si>
  <si>
    <t>(Tous)</t>
  </si>
  <si>
    <t>Taux de combustible certifié PEFC/FSC ou équivalent (%)</t>
  </si>
  <si>
    <t>Production thermique du projet (MWh biomasse sortie chaudière)</t>
  </si>
  <si>
    <t>Production électrique du projet (en cas de cogénération uniquement)</t>
  </si>
  <si>
    <t>Code référentiel</t>
  </si>
  <si>
    <t>Non concerné</t>
  </si>
  <si>
    <t>Plaquettes bocagères ou agroforestières (référentiel 20017 - 1B - PFA)</t>
  </si>
  <si>
    <t>Pour les plaquettes forestières uniquement : 
Part du tonnage sur lequel le fournisseur s'engage à assurer une traçabilité feuillus/résineux (%)</t>
  </si>
  <si>
    <t>Pour les plaquettes forestières uniquement : 
Part du tonnage sur lequel le fournisseur s'engage à assurer une traçabilité du type de peuplements (%)</t>
  </si>
  <si>
    <t>Numéro convention</t>
  </si>
  <si>
    <t>Source de financement</t>
  </si>
  <si>
    <t>Etat du projet</t>
  </si>
  <si>
    <t>Nom du projet</t>
  </si>
  <si>
    <t>Site industriel</t>
  </si>
  <si>
    <t>Région implantation</t>
  </si>
  <si>
    <t>Ville implantation site</t>
  </si>
  <si>
    <t>Sous Catégorie Combustible</t>
  </si>
  <si>
    <t>Grande Catégorie Combustible</t>
  </si>
  <si>
    <t>Région origine</t>
  </si>
  <si>
    <t>Nouvelle Région Origine</t>
  </si>
  <si>
    <t>Tonnage</t>
  </si>
  <si>
    <t>Appro (MWh/an)</t>
  </si>
  <si>
    <t>Auto-consommation</t>
  </si>
  <si>
    <t>Tonnage autoconso</t>
  </si>
  <si>
    <t>% PEFC</t>
  </si>
  <si>
    <t>Tonnage PEFC</t>
  </si>
  <si>
    <t>Commentaire</t>
  </si>
  <si>
    <t>Prix biomasse déclaré (€/MWh)</t>
  </si>
  <si>
    <t>Puissance biomasse (MW)</t>
  </si>
  <si>
    <t>Production thermique biomasse (MWh/an)</t>
  </si>
  <si>
    <t xml:space="preserve"> Ville du projet</t>
  </si>
  <si>
    <t>Informations générales</t>
  </si>
  <si>
    <t>Centre Val de Loire</t>
  </si>
  <si>
    <t>Grand-Est</t>
  </si>
  <si>
    <t>Hauts de France</t>
  </si>
  <si>
    <t>Ile de France</t>
  </si>
  <si>
    <t>Nouvelle Aquitaine</t>
  </si>
  <si>
    <t>PACA</t>
  </si>
  <si>
    <t>Puissance thermique du projet (MW)</t>
  </si>
  <si>
    <t xml:space="preserve">Plan d'approvisionnement </t>
  </si>
  <si>
    <t xml:space="preserve">Le fournisseur s'engage t il dans sa lettre d'intention et son contrat à appliquer les recommandations de la Brochure ADEME “Clés pour Agir” « Récolte durable de bois pour la production de plaquettes forestières » https://www.ademe.fr/recolte-durable-bois-production-plaquettes-forestieres ? </t>
  </si>
  <si>
    <t>Plaquettes forestières</t>
  </si>
  <si>
    <t>Plaquettes Bocagères, Agroforestières, Paysagères.</t>
  </si>
  <si>
    <t>Connexes des industries du bois</t>
  </si>
  <si>
    <t>Produits bois en fin de vie non traités</t>
  </si>
  <si>
    <t>Déchets de bois traités et souillés</t>
  </si>
  <si>
    <t>Granulés de bois</t>
  </si>
  <si>
    <t>Granulés de bois (référentiel 2017-4A-GR)</t>
  </si>
  <si>
    <t>Granulés d'origine agricole (référentiel 2017-4B-GR)</t>
  </si>
  <si>
    <t>Granulés de bois traités thermiquement (référentiel 2017-4C-GR)</t>
  </si>
  <si>
    <t>Précision libre sur le combustible (type de sous produit agricole, biomasse supplémentaire..)</t>
  </si>
  <si>
    <t>Tonnage proposé (lettre d'intention)</t>
  </si>
  <si>
    <t>Tonnage retenu pour le projet</t>
  </si>
  <si>
    <t>Pour les plaquettes forestières uniquement : 
Part du tonnage sur laquelle les fournisseurs s'engagent à assurer une traçabilité du type de peuplements (%)</t>
  </si>
  <si>
    <t>Pour les plaquettes forestières uniquement : 
Part du tonnage sur laquelle les fournisseurs s'engagent à assurer une traçabilité feuillus/résineux (%)</t>
  </si>
  <si>
    <t xml:space="preserve">Uniquement dans le cas de combustible granulé :
% feuillus </t>
  </si>
  <si>
    <t xml:space="preserve">Uniquement dans le cas de combustible granulés :
% feuillus </t>
  </si>
  <si>
    <t>Sous produits agricoles ou agro industriels</t>
  </si>
  <si>
    <t>A préciser : Coques de tournesol, Anas de lin, Issues de silo, Pailles, Sarments, Marc de raisin, Tourteau de pépin…</t>
  </si>
  <si>
    <t>A préciser : Liqueurs noires, Refus de pulpeur, Boues papetières…</t>
  </si>
  <si>
    <t>Sous-produits agricoles ou agro industriels</t>
  </si>
  <si>
    <r>
      <t xml:space="preserve">Pour les projets de cogénération, remplir également ce tableau concernant le plan d'approvisionnement </t>
    </r>
    <r>
      <rPr>
        <b/>
        <i/>
        <u/>
        <sz val="12"/>
        <color rgb="FFFF0000"/>
        <rFont val="Marianne"/>
        <family val="3"/>
      </rPr>
      <t>global</t>
    </r>
    <r>
      <rPr>
        <b/>
        <u/>
        <sz val="12"/>
        <color rgb="FFFF0000"/>
        <rFont val="Marianne"/>
        <family val="3"/>
      </rPr>
      <t xml:space="preserve"> </t>
    </r>
    <r>
      <rPr>
        <b/>
        <i/>
        <sz val="12"/>
        <color rgb="FFFF0000"/>
        <rFont val="Marianne"/>
        <family val="3"/>
      </rPr>
      <t xml:space="preserve">(production électricité + chaleur). Renseigner ce tableau en considérant le rendement réel de l'installation (indiquer les volumes </t>
    </r>
    <r>
      <rPr>
        <b/>
        <i/>
        <u/>
        <sz val="12"/>
        <color rgb="FFFF0000"/>
        <rFont val="Marianne"/>
        <family val="3"/>
      </rPr>
      <t>réellement consommés</t>
    </r>
    <r>
      <rPr>
        <b/>
        <i/>
        <sz val="12"/>
        <color rgb="FFFF0000"/>
        <rFont val="Marianne"/>
        <family val="3"/>
      </rPr>
      <t xml:space="preserve"> pour atteindre les objectifs de production thermique et électrique)</t>
    </r>
  </si>
  <si>
    <t>Région d'implantation</t>
  </si>
  <si>
    <r>
      <t>Consignes de remplissage : 
Prévoir une ligne par région et par sous-catégorie de combustible
Distinguer l'autoconsommation éventuelle
Pour les projets en cogénération,</t>
    </r>
    <r>
      <rPr>
        <b/>
        <i/>
        <u/>
        <sz val="12"/>
        <color rgb="FFFF0000"/>
        <rFont val="Marianne"/>
        <family val="3"/>
      </rPr>
      <t xml:space="preserve"> remplir également le tableau pour l'approvisionnement global</t>
    </r>
  </si>
  <si>
    <t xml:space="preserve"> Prévoir une ligne par fournisseur et sous-catégorie de combustible (Si un fournisseur fournit 2 combustibles différents alors 2 lignes sont à renseigner)
Pour les projets de cogénération, renseigner l'ensemble du plan d'approvisionnement ici
Pour les projets consommant du granulé, préciser le taux de feuillus en colonne Q</t>
  </si>
  <si>
    <t>3BR1_BFVBD</t>
  </si>
  <si>
    <t>3BR2_BFVBD</t>
  </si>
  <si>
    <t>3C</t>
  </si>
  <si>
    <t>Bois fin de vie utilisables selon la rubrique règlementaire 2910B (référentiel 2025-3BR1-BFVBD)</t>
  </si>
  <si>
    <t>Déchet de bois non dangereux à traiter selon la rubrique règlementaire 2971 des ICPE (référentiel 2025-3BR2-BFVBD)</t>
  </si>
  <si>
    <t>Bois fin de vie utilisables selon la rubrique règlementaire 2910A (SSD) (référentiel 2025-3A-BFVBD)</t>
  </si>
  <si>
    <t>Déchet de bois dangereux à traiter selon la rubrique règlementaire 2770 des ICPE (référentiel 2025-3C-BFVBD)</t>
  </si>
  <si>
    <t>Auvergne-Rhône-Alpes</t>
  </si>
  <si>
    <t>Bourgogne-Franche-Comté</t>
  </si>
  <si>
    <t>Bretagne</t>
  </si>
  <si>
    <t>Normandie</t>
  </si>
  <si>
    <t>Occitanie</t>
  </si>
  <si>
    <t>statistiques PEFC juin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</si>
</sst>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0.0"/>
    <numFmt numFmtId="165" formatCode="#,##0_ ;\-#,##0\ "/>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2"/>
      <name val="Franklin Gothic Medium"/>
      <family val="2"/>
    </font>
    <font>
      <sz val="12"/>
      <color theme="1"/>
      <name val="Franklin Gothic Medium"/>
      <family val="2"/>
    </font>
    <font>
      <sz val="10"/>
      <name val="Franklin Gothic Medium"/>
      <family val="2"/>
    </font>
    <font>
      <sz val="10"/>
      <name val="Times New Roman"/>
      <family val="1"/>
    </font>
    <font>
      <b/>
      <i/>
      <sz val="11"/>
      <color theme="1"/>
      <name val="Calibri"/>
      <family val="2"/>
      <scheme val="minor"/>
    </font>
    <font>
      <sz val="10"/>
      <name val="Arial"/>
      <family val="2"/>
    </font>
    <font>
      <sz val="11"/>
      <color theme="1"/>
      <name val="Arial"/>
      <family val="2"/>
    </font>
    <font>
      <b/>
      <sz val="11"/>
      <color theme="0"/>
      <name val="Arial"/>
      <family val="2"/>
    </font>
    <font>
      <sz val="8"/>
      <name val="Calibri"/>
      <family val="2"/>
      <scheme val="minor"/>
    </font>
    <font>
      <b/>
      <i/>
      <sz val="12"/>
      <color rgb="FFFF0000"/>
      <name val="Arial"/>
      <family val="2"/>
    </font>
    <font>
      <b/>
      <sz val="11"/>
      <color theme="1"/>
      <name val="Marianne"/>
      <family val="3"/>
    </font>
    <font>
      <sz val="11"/>
      <color theme="1"/>
      <name val="Marianne"/>
      <family val="3"/>
    </font>
    <font>
      <sz val="11"/>
      <color theme="0"/>
      <name val="Marianne"/>
      <family val="3"/>
    </font>
    <font>
      <b/>
      <i/>
      <sz val="11"/>
      <name val="Marianne"/>
      <family val="3"/>
    </font>
    <font>
      <b/>
      <sz val="12"/>
      <color theme="1"/>
      <name val="Marianne"/>
      <family val="3"/>
    </font>
    <font>
      <sz val="12"/>
      <color theme="1"/>
      <name val="Marianne"/>
      <family val="3"/>
    </font>
    <font>
      <sz val="12"/>
      <color theme="0"/>
      <name val="Marianne"/>
      <family val="3"/>
    </font>
    <font>
      <b/>
      <sz val="11"/>
      <color theme="0"/>
      <name val="Marianne"/>
      <family val="3"/>
    </font>
    <font>
      <sz val="12"/>
      <name val="Marianne"/>
      <family val="3"/>
    </font>
    <font>
      <b/>
      <i/>
      <sz val="12"/>
      <color rgb="FFFF0000"/>
      <name val="Marianne"/>
      <family val="3"/>
    </font>
    <font>
      <b/>
      <i/>
      <u/>
      <sz val="12"/>
      <color rgb="FFFF0000"/>
      <name val="Marianne"/>
      <family val="3"/>
    </font>
    <font>
      <b/>
      <i/>
      <sz val="11"/>
      <color rgb="FFFF0000"/>
      <name val="Marianne"/>
      <family val="3"/>
    </font>
    <font>
      <b/>
      <sz val="12"/>
      <color rgb="FFFF0000"/>
      <name val="Marianne"/>
      <family val="3"/>
    </font>
    <font>
      <b/>
      <sz val="12"/>
      <color theme="0"/>
      <name val="Marianne"/>
      <family val="3"/>
    </font>
    <font>
      <b/>
      <i/>
      <sz val="12"/>
      <name val="Marianne"/>
      <family val="3"/>
    </font>
    <font>
      <i/>
      <sz val="12"/>
      <color theme="1"/>
      <name val="Marianne"/>
      <family val="3"/>
    </font>
    <font>
      <b/>
      <sz val="16"/>
      <color theme="0"/>
      <name val="Marianne"/>
      <family val="3"/>
    </font>
    <font>
      <b/>
      <sz val="14"/>
      <color theme="1"/>
      <name val="Marianne"/>
      <family val="3"/>
    </font>
    <font>
      <sz val="11"/>
      <name val="Marianne"/>
      <family val="3"/>
    </font>
    <font>
      <b/>
      <u/>
      <sz val="12"/>
      <color rgb="FFFF0000"/>
      <name val="Marianne"/>
      <family val="3"/>
    </font>
    <font>
      <sz val="10"/>
      <name val="Marianne"/>
      <family val="3"/>
    </font>
    <font>
      <b/>
      <sz val="18"/>
      <color theme="0"/>
      <name val="Marianne"/>
      <family val="3"/>
    </font>
    <font>
      <b/>
      <sz val="12"/>
      <color theme="0"/>
      <name val="Arial"/>
      <family val="2"/>
    </font>
    <font>
      <sz val="12"/>
      <name val="Arial"/>
      <family val="2"/>
    </font>
  </fonts>
  <fills count="1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rgb="FFDDEBF7"/>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3"/>
        <bgColor indexed="64"/>
      </patternFill>
    </fill>
    <fill>
      <patternFill patternType="solid">
        <fgColor theme="9" tint="0.79998168889431442"/>
        <bgColor indexed="64"/>
      </patternFill>
    </fill>
    <fill>
      <patternFill patternType="solid">
        <fgColor theme="4"/>
        <bgColor theme="4"/>
      </patternFill>
    </fill>
    <fill>
      <patternFill patternType="solid">
        <fgColor theme="7"/>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ABABAB"/>
      </left>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thin">
        <color indexed="64"/>
      </left>
      <right/>
      <top style="medium">
        <color rgb="FF000000"/>
      </top>
      <bottom/>
      <diagonal/>
    </border>
    <border>
      <left style="thin">
        <color indexed="64"/>
      </left>
      <right/>
      <top style="thin">
        <color indexed="64"/>
      </top>
      <bottom style="thin">
        <color rgb="FF000000"/>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top style="thin">
        <color indexed="64"/>
      </top>
      <bottom style="medium">
        <color indexed="64"/>
      </bottom>
      <diagonal/>
    </border>
    <border>
      <left/>
      <right/>
      <top style="medium">
        <color rgb="FF000000"/>
      </top>
      <bottom/>
      <diagonal/>
    </border>
    <border>
      <left/>
      <right/>
      <top style="thin">
        <color indexed="64"/>
      </top>
      <bottom/>
      <diagonal/>
    </border>
    <border>
      <left/>
      <right/>
      <top style="thin">
        <color indexed="64"/>
      </top>
      <bottom style="thin">
        <color rgb="FF000000"/>
      </bottom>
      <diagonal/>
    </border>
    <border>
      <left/>
      <right/>
      <top/>
      <bottom style="medium">
        <color rgb="FF000000"/>
      </bottom>
      <diagonal/>
    </border>
  </borders>
  <cellStyleXfs count="4">
    <xf numFmtId="0" fontId="0" fillId="0" borderId="0"/>
    <xf numFmtId="9"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cellStyleXfs>
  <cellXfs count="261">
    <xf numFmtId="0" fontId="0" fillId="0" borderId="0" xfId="0"/>
    <xf numFmtId="0" fontId="2" fillId="0" borderId="0" xfId="0" applyFont="1"/>
    <xf numFmtId="0" fontId="0" fillId="0" borderId="0" xfId="0" applyAlignment="1">
      <alignment wrapText="1"/>
    </xf>
    <xf numFmtId="0" fontId="5" fillId="4" borderId="0" xfId="0" applyFont="1" applyFill="1" applyAlignment="1">
      <alignment horizontal="center" vertical="center" wrapText="1"/>
    </xf>
    <xf numFmtId="0" fontId="6" fillId="4" borderId="0" xfId="0" applyFont="1" applyFill="1" applyAlignment="1">
      <alignment wrapText="1"/>
    </xf>
    <xf numFmtId="0" fontId="5" fillId="0" borderId="0" xfId="0" applyFont="1" applyAlignment="1">
      <alignment horizontal="center" vertical="center" wrapText="1"/>
    </xf>
    <xf numFmtId="0" fontId="6" fillId="0" borderId="0" xfId="0" applyFont="1" applyAlignment="1">
      <alignment wrapText="1"/>
    </xf>
    <xf numFmtId="0" fontId="0" fillId="3" borderId="0" xfId="0" applyFill="1" applyAlignment="1">
      <alignment wrapText="1"/>
    </xf>
    <xf numFmtId="0" fontId="5" fillId="3" borderId="0" xfId="0" applyFont="1" applyFill="1" applyAlignment="1">
      <alignment horizontal="center" vertical="center" wrapText="1"/>
    </xf>
    <xf numFmtId="0" fontId="6" fillId="3" borderId="0" xfId="0" applyFont="1" applyFill="1" applyAlignment="1">
      <alignment wrapText="1"/>
    </xf>
    <xf numFmtId="0" fontId="0" fillId="0" borderId="0" xfId="0" applyAlignment="1">
      <alignment horizontal="center"/>
    </xf>
    <xf numFmtId="0" fontId="2" fillId="3" borderId="0" xfId="0" applyFont="1" applyFill="1" applyAlignment="1">
      <alignment horizontal="center" wrapText="1"/>
    </xf>
    <xf numFmtId="0" fontId="0" fillId="0" borderId="0" xfId="0" applyAlignment="1">
      <alignment horizontal="center" vertical="center"/>
    </xf>
    <xf numFmtId="0" fontId="3" fillId="3" borderId="0" xfId="0" applyFont="1" applyFill="1" applyAlignment="1">
      <alignment horizontal="left" vertical="center" wrapText="1"/>
    </xf>
    <xf numFmtId="0" fontId="7" fillId="0" borderId="12" xfId="0" applyFont="1" applyBorder="1"/>
    <xf numFmtId="0" fontId="4"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3" fontId="3" fillId="2" borderId="1" xfId="0" applyNumberFormat="1" applyFont="1" applyFill="1" applyBorder="1" applyAlignment="1" applyProtection="1">
      <alignment horizontal="center" vertical="center" wrapText="1"/>
      <protection locked="0"/>
    </xf>
    <xf numFmtId="49" fontId="9" fillId="3" borderId="7" xfId="0" applyNumberFormat="1" applyFont="1" applyFill="1" applyBorder="1" applyAlignment="1">
      <alignment horizontal="left" wrapText="1"/>
    </xf>
    <xf numFmtId="49" fontId="9" fillId="6" borderId="1" xfId="0" applyNumberFormat="1" applyFont="1" applyFill="1" applyBorder="1" applyAlignment="1">
      <alignment horizontal="left" vertical="center" wrapText="1"/>
    </xf>
    <xf numFmtId="9" fontId="9" fillId="0" borderId="6" xfId="0" applyNumberFormat="1" applyFont="1" applyBorder="1" applyAlignment="1">
      <alignment horizontal="center" vertical="center"/>
    </xf>
    <xf numFmtId="9" fontId="9" fillId="0" borderId="8" xfId="0" applyNumberFormat="1" applyFont="1" applyBorder="1" applyAlignment="1">
      <alignment horizontal="center" vertical="center"/>
    </xf>
    <xf numFmtId="0" fontId="9" fillId="0" borderId="0" xfId="0" applyFont="1" applyAlignment="1">
      <alignment horizontal="left" vertical="center"/>
    </xf>
    <xf numFmtId="0" fontId="9" fillId="0" borderId="20" xfId="0" applyFont="1" applyBorder="1" applyAlignment="1">
      <alignment horizontal="left" vertical="center"/>
    </xf>
    <xf numFmtId="9" fontId="9" fillId="0" borderId="11" xfId="0" applyNumberFormat="1" applyFont="1" applyBorder="1" applyAlignment="1">
      <alignment horizontal="left" vertical="center"/>
    </xf>
    <xf numFmtId="0" fontId="10" fillId="14" borderId="18" xfId="0" applyFont="1" applyFill="1" applyBorder="1" applyAlignment="1">
      <alignment horizontal="center" vertical="center" wrapText="1"/>
    </xf>
    <xf numFmtId="0" fontId="10" fillId="14" borderId="19" xfId="0" applyFont="1" applyFill="1" applyBorder="1" applyAlignment="1">
      <alignment horizontal="center" vertical="center" wrapText="1"/>
    </xf>
    <xf numFmtId="0" fontId="10" fillId="14" borderId="5" xfId="0" applyFont="1" applyFill="1" applyBorder="1" applyAlignment="1">
      <alignment horizontal="center" vertical="center"/>
    </xf>
    <xf numFmtId="0" fontId="10" fillId="14" borderId="2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10" fontId="0" fillId="0" borderId="0" xfId="0" applyNumberFormat="1"/>
    <xf numFmtId="0" fontId="12" fillId="0" borderId="0" xfId="0" applyFont="1" applyAlignment="1" applyProtection="1">
      <alignment vertical="center" wrapText="1"/>
      <protection hidden="1"/>
    </xf>
    <xf numFmtId="0" fontId="0" fillId="0" borderId="0" xfId="0" applyAlignment="1">
      <alignment vertical="center"/>
    </xf>
    <xf numFmtId="0" fontId="13" fillId="3" borderId="0" xfId="0" applyFont="1" applyFill="1" applyAlignment="1">
      <alignment horizontal="center" wrapText="1"/>
    </xf>
    <xf numFmtId="0" fontId="14" fillId="3" borderId="0" xfId="0" applyFont="1" applyFill="1" applyAlignment="1">
      <alignment wrapText="1"/>
    </xf>
    <xf numFmtId="0" fontId="14" fillId="0" borderId="0" xfId="0" applyFont="1" applyAlignment="1">
      <alignment wrapText="1"/>
    </xf>
    <xf numFmtId="0" fontId="14" fillId="3" borderId="0" xfId="0" applyFont="1" applyFill="1" applyAlignment="1">
      <alignment horizontal="center" vertical="center" wrapText="1"/>
    </xf>
    <xf numFmtId="0" fontId="16"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1" fillId="3" borderId="0" xfId="0" applyFont="1" applyFill="1" applyAlignment="1" applyProtection="1">
      <alignment horizontal="center" vertical="center" wrapText="1"/>
      <protection hidden="1"/>
    </xf>
    <xf numFmtId="0" fontId="24" fillId="3" borderId="4" xfId="0" applyFont="1" applyFill="1" applyBorder="1" applyAlignment="1">
      <alignment horizontal="center" vertical="center"/>
    </xf>
    <xf numFmtId="0" fontId="24" fillId="3" borderId="0" xfId="0" applyFont="1" applyFill="1" applyAlignment="1">
      <alignment horizontal="center" vertical="center"/>
    </xf>
    <xf numFmtId="3" fontId="20" fillId="12" borderId="10" xfId="0" applyNumberFormat="1" applyFont="1" applyFill="1" applyBorder="1" applyAlignment="1">
      <alignment horizontal="center" vertical="center"/>
    </xf>
    <xf numFmtId="0" fontId="25" fillId="3" borderId="0" xfId="0" applyFont="1" applyFill="1" applyAlignment="1">
      <alignment horizontal="left" vertical="center" wrapText="1"/>
    </xf>
    <xf numFmtId="9" fontId="14" fillId="3" borderId="0" xfId="1" applyFont="1" applyFill="1" applyAlignment="1">
      <alignment wrapText="1"/>
    </xf>
    <xf numFmtId="3" fontId="14" fillId="3" borderId="0" xfId="0" applyNumberFormat="1" applyFont="1" applyFill="1" applyAlignment="1">
      <alignment wrapText="1"/>
    </xf>
    <xf numFmtId="0" fontId="17" fillId="3" borderId="0" xfId="0" applyFont="1" applyFill="1" applyAlignment="1">
      <alignment horizontal="center" wrapText="1"/>
    </xf>
    <xf numFmtId="0" fontId="18" fillId="3" borderId="0" xfId="0" applyFont="1" applyFill="1" applyAlignment="1">
      <alignment wrapText="1"/>
    </xf>
    <xf numFmtId="0" fontId="18" fillId="0" borderId="0" xfId="0" applyFont="1" applyAlignment="1">
      <alignment wrapText="1"/>
    </xf>
    <xf numFmtId="0" fontId="17"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Alignment="1">
      <alignment horizontal="center" vertical="center" wrapText="1"/>
    </xf>
    <xf numFmtId="0" fontId="27" fillId="0" borderId="0" xfId="0" applyFont="1" applyAlignment="1">
      <alignment vertical="center"/>
    </xf>
    <xf numFmtId="0" fontId="28" fillId="0" borderId="0" xfId="0" applyFont="1" applyAlignment="1">
      <alignment horizontal="center" vertical="center" wrapText="1"/>
    </xf>
    <xf numFmtId="0" fontId="17" fillId="0" borderId="0" xfId="0" applyFont="1" applyAlignment="1">
      <alignment horizontal="center" wrapText="1"/>
    </xf>
    <xf numFmtId="0" fontId="22" fillId="0" borderId="0" xfId="0" applyFont="1" applyAlignment="1">
      <alignment horizontal="left" vertical="center" wrapText="1"/>
    </xf>
    <xf numFmtId="0" fontId="26" fillId="13" borderId="15" xfId="0" applyFont="1" applyFill="1" applyBorder="1" applyAlignment="1">
      <alignment horizontal="center" vertical="center" wrapText="1"/>
    </xf>
    <xf numFmtId="0" fontId="26" fillId="13" borderId="26" xfId="0" applyFont="1"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49" fontId="21" fillId="2" borderId="1" xfId="0" applyNumberFormat="1" applyFont="1" applyFill="1" applyBorder="1" applyAlignment="1" applyProtection="1">
      <alignment horizontal="center" vertical="center" wrapText="1"/>
      <protection locked="0"/>
    </xf>
    <xf numFmtId="9" fontId="18" fillId="2" borderId="1" xfId="1" applyFont="1" applyFill="1" applyBorder="1" applyAlignment="1">
      <alignment horizontal="center" vertical="center" wrapText="1"/>
    </xf>
    <xf numFmtId="0" fontId="18" fillId="2" borderId="1" xfId="0" applyFont="1" applyFill="1" applyBorder="1" applyAlignment="1" applyProtection="1">
      <alignment horizontal="center" vertical="center" wrapText="1"/>
      <protection locked="0"/>
    </xf>
    <xf numFmtId="3" fontId="18" fillId="2" borderId="1" xfId="0" applyNumberFormat="1" applyFont="1" applyFill="1" applyBorder="1" applyAlignment="1" applyProtection="1">
      <alignment horizontal="center" vertical="center" wrapText="1"/>
      <protection locked="0"/>
    </xf>
    <xf numFmtId="3" fontId="19" fillId="12" borderId="1" xfId="0" applyNumberFormat="1" applyFont="1" applyFill="1" applyBorder="1" applyAlignment="1">
      <alignment horizontal="center" vertical="center" wrapText="1"/>
    </xf>
    <xf numFmtId="0" fontId="19" fillId="12" borderId="1" xfId="0" applyFont="1" applyFill="1" applyBorder="1" applyAlignment="1">
      <alignment horizontal="center" vertical="center" wrapText="1"/>
    </xf>
    <xf numFmtId="9" fontId="19" fillId="12" borderId="1" xfId="0" applyNumberFormat="1" applyFont="1" applyFill="1" applyBorder="1" applyAlignment="1">
      <alignment horizontal="center" vertical="center" wrapText="1"/>
    </xf>
    <xf numFmtId="9" fontId="19" fillId="12" borderId="24" xfId="0" applyNumberFormat="1" applyFont="1" applyFill="1" applyBorder="1" applyAlignment="1">
      <alignment horizontal="center" vertical="center" wrapText="1"/>
    </xf>
    <xf numFmtId="0" fontId="22" fillId="3" borderId="4" xfId="0" applyFont="1" applyFill="1" applyBorder="1" applyAlignment="1">
      <alignment horizontal="center" vertical="center"/>
    </xf>
    <xf numFmtId="0" fontId="22" fillId="3" borderId="0" xfId="0" applyFont="1" applyFill="1" applyAlignment="1">
      <alignment horizontal="center" vertical="center"/>
    </xf>
    <xf numFmtId="1" fontId="18" fillId="2" borderId="1" xfId="0" applyNumberFormat="1" applyFont="1" applyFill="1" applyBorder="1" applyAlignment="1" applyProtection="1">
      <alignment horizontal="center" vertical="center" wrapText="1"/>
      <protection locked="0"/>
    </xf>
    <xf numFmtId="0" fontId="18" fillId="2" borderId="16" xfId="0" applyFont="1" applyFill="1" applyBorder="1" applyAlignment="1" applyProtection="1">
      <alignment horizontal="center" vertical="center" wrapText="1"/>
      <protection locked="0"/>
    </xf>
    <xf numFmtId="3" fontId="18" fillId="2" borderId="16" xfId="0" applyNumberFormat="1" applyFont="1" applyFill="1" applyBorder="1" applyAlignment="1" applyProtection="1">
      <alignment horizontal="center" vertical="center" wrapText="1"/>
      <protection locked="0"/>
    </xf>
    <xf numFmtId="1" fontId="18" fillId="2" borderId="16" xfId="0" applyNumberFormat="1" applyFont="1" applyFill="1" applyBorder="1" applyAlignment="1" applyProtection="1">
      <alignment horizontal="center" vertical="center" wrapText="1"/>
      <protection locked="0"/>
    </xf>
    <xf numFmtId="3" fontId="19" fillId="12" borderId="16" xfId="0" applyNumberFormat="1" applyFont="1" applyFill="1" applyBorder="1" applyAlignment="1">
      <alignment horizontal="center" vertical="center" wrapText="1"/>
    </xf>
    <xf numFmtId="0" fontId="18" fillId="2" borderId="16" xfId="0" applyFont="1" applyFill="1" applyBorder="1" applyAlignment="1">
      <alignment horizontal="center" vertical="center" wrapText="1"/>
    </xf>
    <xf numFmtId="9" fontId="19" fillId="12" borderId="16" xfId="0" applyNumberFormat="1" applyFont="1" applyFill="1" applyBorder="1" applyAlignment="1">
      <alignment horizontal="center" vertical="center" wrapText="1"/>
    </xf>
    <xf numFmtId="0" fontId="26" fillId="12" borderId="9" xfId="0" applyFont="1" applyFill="1" applyBorder="1" applyAlignment="1">
      <alignment horizontal="center" vertical="center" wrapText="1"/>
    </xf>
    <xf numFmtId="0" fontId="26" fillId="12" borderId="10" xfId="0" applyFont="1" applyFill="1" applyBorder="1" applyAlignment="1">
      <alignment horizontal="center" vertical="center" wrapText="1"/>
    </xf>
    <xf numFmtId="3" fontId="26" fillId="12" borderId="10" xfId="0" applyNumberFormat="1" applyFont="1" applyFill="1" applyBorder="1" applyAlignment="1">
      <alignment horizontal="center" vertical="center" wrapText="1"/>
    </xf>
    <xf numFmtId="3" fontId="26" fillId="12" borderId="10" xfId="0" applyNumberFormat="1" applyFont="1" applyFill="1" applyBorder="1" applyAlignment="1">
      <alignment horizontal="center" vertical="center"/>
    </xf>
    <xf numFmtId="9" fontId="26" fillId="12" borderId="10" xfId="0" applyNumberFormat="1" applyFont="1" applyFill="1" applyBorder="1" applyAlignment="1">
      <alignment horizontal="center" vertical="center" wrapText="1"/>
    </xf>
    <xf numFmtId="9" fontId="26" fillId="12" borderId="11" xfId="1" applyFont="1" applyFill="1" applyBorder="1" applyAlignment="1">
      <alignment horizontal="center" vertical="center" wrapText="1"/>
    </xf>
    <xf numFmtId="0" fontId="18" fillId="0" borderId="0" xfId="0" applyFont="1" applyAlignment="1">
      <alignment horizontal="center" vertical="center" wrapText="1"/>
    </xf>
    <xf numFmtId="0" fontId="17" fillId="3" borderId="0" xfId="0" applyFont="1" applyFill="1" applyAlignment="1">
      <alignment horizontal="center" vertical="center" wrapText="1"/>
    </xf>
    <xf numFmtId="49" fontId="18" fillId="3" borderId="0" xfId="0" applyNumberFormat="1" applyFont="1" applyFill="1" applyAlignment="1">
      <alignment wrapText="1"/>
    </xf>
    <xf numFmtId="3" fontId="18" fillId="3" borderId="0" xfId="0" applyNumberFormat="1" applyFont="1" applyFill="1" applyAlignment="1">
      <alignment wrapText="1"/>
    </xf>
    <xf numFmtId="0" fontId="26" fillId="13" borderId="17" xfId="0" applyFont="1" applyFill="1" applyBorder="1" applyAlignment="1">
      <alignment horizontal="center" vertical="center" wrapText="1"/>
    </xf>
    <xf numFmtId="0" fontId="26" fillId="13"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9" fontId="18" fillId="2" borderId="1" xfId="0" applyNumberFormat="1" applyFont="1" applyFill="1" applyBorder="1" applyAlignment="1">
      <alignment horizontal="center" vertical="center" wrapText="1"/>
    </xf>
    <xf numFmtId="9" fontId="19" fillId="12" borderId="8" xfId="0" applyNumberFormat="1" applyFont="1" applyFill="1" applyBorder="1" applyAlignment="1">
      <alignment horizontal="center" vertical="center" wrapText="1"/>
    </xf>
    <xf numFmtId="9" fontId="26" fillId="12" borderId="10" xfId="1" applyFont="1" applyFill="1" applyBorder="1" applyAlignment="1">
      <alignment horizontal="center" vertical="center"/>
    </xf>
    <xf numFmtId="9" fontId="18" fillId="2" borderId="1" xfId="1" applyFont="1" applyFill="1" applyBorder="1" applyAlignment="1" applyProtection="1">
      <alignment horizontal="center" vertical="center" wrapText="1"/>
      <protection locked="0"/>
    </xf>
    <xf numFmtId="9" fontId="18" fillId="2" borderId="16" xfId="1" applyFont="1" applyFill="1" applyBorder="1" applyAlignment="1" applyProtection="1">
      <alignment horizontal="center" vertical="center" wrapText="1"/>
      <protection locked="0"/>
    </xf>
    <xf numFmtId="0" fontId="14" fillId="3" borderId="0" xfId="0" applyFont="1" applyFill="1" applyAlignment="1">
      <alignment vertical="center" wrapText="1"/>
    </xf>
    <xf numFmtId="0" fontId="14" fillId="0" borderId="0" xfId="0" applyFont="1" applyAlignment="1">
      <alignment vertical="center"/>
    </xf>
    <xf numFmtId="0" fontId="15" fillId="0" borderId="0" xfId="0" applyFont="1" applyAlignment="1">
      <alignment vertical="center"/>
    </xf>
    <xf numFmtId="0" fontId="31" fillId="3" borderId="0" xfId="0" applyFont="1" applyFill="1" applyAlignment="1" applyProtection="1">
      <alignment horizontal="center" vertical="center" wrapText="1"/>
      <protection hidden="1"/>
    </xf>
    <xf numFmtId="9" fontId="14" fillId="2" borderId="30" xfId="1" applyFont="1" applyFill="1" applyBorder="1" applyAlignment="1">
      <alignment horizontal="center" vertical="center" wrapText="1"/>
    </xf>
    <xf numFmtId="0" fontId="31" fillId="2" borderId="30" xfId="0" applyFont="1" applyFill="1" applyBorder="1" applyAlignment="1">
      <alignment horizontal="center" vertical="center" wrapText="1"/>
    </xf>
    <xf numFmtId="49" fontId="31" fillId="2" borderId="30" xfId="0" applyNumberFormat="1" applyFont="1" applyFill="1" applyBorder="1" applyAlignment="1">
      <alignment horizontal="center" vertical="center" wrapText="1"/>
    </xf>
    <xf numFmtId="3" fontId="14" fillId="2" borderId="30" xfId="0" applyNumberFormat="1" applyFont="1" applyFill="1" applyBorder="1" applyAlignment="1">
      <alignment horizontal="center" vertical="center" wrapText="1"/>
    </xf>
    <xf numFmtId="3" fontId="15" fillId="12" borderId="30" xfId="0" applyNumberFormat="1" applyFont="1" applyFill="1" applyBorder="1" applyAlignment="1">
      <alignment horizontal="center" vertical="center" wrapText="1"/>
    </xf>
    <xf numFmtId="9" fontId="15" fillId="12" borderId="30" xfId="0" applyNumberFormat="1" applyFont="1" applyFill="1" applyBorder="1" applyAlignment="1">
      <alignment horizontal="center" vertical="center" wrapText="1"/>
    </xf>
    <xf numFmtId="1" fontId="15" fillId="12" borderId="30" xfId="0" applyNumberFormat="1" applyFont="1" applyFill="1" applyBorder="1" applyAlignment="1">
      <alignment horizontal="center" vertical="center" wrapText="1"/>
    </xf>
    <xf numFmtId="1" fontId="14" fillId="2" borderId="30" xfId="0" applyNumberFormat="1" applyFont="1" applyFill="1" applyBorder="1" applyAlignment="1">
      <alignment horizontal="center" vertical="center" wrapText="1"/>
    </xf>
    <xf numFmtId="9" fontId="14" fillId="2" borderId="35" xfId="1" applyFont="1" applyFill="1" applyBorder="1" applyAlignment="1">
      <alignment horizontal="center" vertical="center" wrapText="1"/>
    </xf>
    <xf numFmtId="0" fontId="31" fillId="2" borderId="35" xfId="0" applyFont="1" applyFill="1" applyBorder="1" applyAlignment="1">
      <alignment horizontal="center" vertical="center" wrapText="1"/>
    </xf>
    <xf numFmtId="49" fontId="31" fillId="2" borderId="35" xfId="0" applyNumberFormat="1" applyFont="1" applyFill="1" applyBorder="1" applyAlignment="1">
      <alignment horizontal="center" vertical="center" wrapText="1"/>
    </xf>
    <xf numFmtId="3" fontId="14" fillId="2" borderId="35" xfId="0" applyNumberFormat="1" applyFont="1" applyFill="1" applyBorder="1" applyAlignment="1">
      <alignment horizontal="center" vertical="center" wrapText="1"/>
    </xf>
    <xf numFmtId="1" fontId="14" fillId="2" borderId="35" xfId="0" applyNumberFormat="1" applyFont="1" applyFill="1" applyBorder="1" applyAlignment="1">
      <alignment horizontal="center" vertical="center" wrapText="1"/>
    </xf>
    <xf numFmtId="3" fontId="15" fillId="12" borderId="35" xfId="0" applyNumberFormat="1" applyFont="1" applyFill="1" applyBorder="1" applyAlignment="1">
      <alignment horizontal="center" vertical="center" wrapText="1"/>
    </xf>
    <xf numFmtId="0" fontId="14" fillId="2" borderId="35" xfId="0" applyFont="1" applyFill="1" applyBorder="1" applyAlignment="1">
      <alignment horizontal="center" vertical="center" wrapText="1"/>
    </xf>
    <xf numFmtId="9" fontId="15" fillId="12" borderId="35" xfId="0" applyNumberFormat="1" applyFont="1" applyFill="1" applyBorder="1" applyAlignment="1">
      <alignment horizontal="center" vertical="center" wrapText="1"/>
    </xf>
    <xf numFmtId="0" fontId="29" fillId="9" borderId="0" xfId="0" applyFont="1" applyFill="1" applyAlignment="1">
      <alignment horizontal="center" vertical="center"/>
    </xf>
    <xf numFmtId="0" fontId="18" fillId="2" borderId="1" xfId="1" applyNumberFormat="1" applyFont="1" applyFill="1" applyBorder="1" applyAlignment="1">
      <alignment horizontal="center" vertical="center" wrapText="1"/>
    </xf>
    <xf numFmtId="0" fontId="18" fillId="2" borderId="16" xfId="1" applyNumberFormat="1" applyFont="1" applyFill="1" applyBorder="1" applyAlignment="1">
      <alignment horizontal="center" vertical="center" wrapText="1"/>
    </xf>
    <xf numFmtId="0" fontId="10" fillId="14" borderId="31" xfId="0" applyFont="1" applyFill="1" applyBorder="1" applyAlignment="1">
      <alignment horizontal="center" vertical="center" wrapText="1"/>
    </xf>
    <xf numFmtId="0" fontId="0" fillId="0" borderId="23" xfId="0" applyBorder="1" applyAlignment="1">
      <alignment wrapText="1"/>
    </xf>
    <xf numFmtId="0" fontId="14" fillId="2" borderId="1" xfId="1" applyNumberFormat="1" applyFont="1" applyFill="1" applyBorder="1" applyAlignment="1">
      <alignment horizontal="center" vertical="center" wrapText="1"/>
    </xf>
    <xf numFmtId="0" fontId="20" fillId="13" borderId="15" xfId="0" applyFont="1" applyFill="1" applyBorder="1" applyAlignment="1">
      <alignment horizontal="center" vertical="center" wrapText="1"/>
    </xf>
    <xf numFmtId="0" fontId="9" fillId="6" borderId="17" xfId="0" applyFont="1" applyFill="1" applyBorder="1" applyAlignment="1">
      <alignment horizontal="left" vertical="center" wrapText="1"/>
    </xf>
    <xf numFmtId="0" fontId="9" fillId="6" borderId="36"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24"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24" xfId="0"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7" borderId="24"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8" borderId="1" xfId="0" applyFont="1" applyFill="1" applyBorder="1" applyAlignment="1">
      <alignment horizontal="left" vertical="center" wrapText="1"/>
    </xf>
    <xf numFmtId="0" fontId="9" fillId="8" borderId="24" xfId="0" applyFont="1" applyFill="1" applyBorder="1" applyAlignment="1">
      <alignment horizontal="left" vertical="center" wrapText="1"/>
    </xf>
    <xf numFmtId="0" fontId="9" fillId="8" borderId="8" xfId="0" applyFont="1" applyFill="1" applyBorder="1" applyAlignment="1">
      <alignment horizontal="left" vertical="center" wrapText="1"/>
    </xf>
    <xf numFmtId="0" fontId="9" fillId="0" borderId="7" xfId="0" applyFont="1" applyBorder="1" applyAlignment="1">
      <alignment horizontal="left" vertical="center" wrapText="1"/>
    </xf>
    <xf numFmtId="0" fontId="9" fillId="0" borderId="25" xfId="0" applyFont="1" applyBorder="1" applyAlignment="1">
      <alignment horizontal="left" vertical="center" wrapText="1"/>
    </xf>
    <xf numFmtId="0" fontId="9" fillId="3" borderId="8"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9" xfId="0" applyFont="1" applyFill="1" applyBorder="1" applyAlignment="1">
      <alignment horizontal="left" wrapText="1"/>
    </xf>
    <xf numFmtId="0" fontId="9" fillId="3" borderId="9"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0" borderId="11" xfId="0" applyFont="1" applyBorder="1" applyAlignment="1">
      <alignment horizontal="left" vertical="center" wrapText="1"/>
    </xf>
    <xf numFmtId="0" fontId="20" fillId="16" borderId="38" xfId="0" applyFont="1" applyFill="1" applyBorder="1" applyAlignment="1">
      <alignment horizontal="center" vertical="center" wrapText="1"/>
    </xf>
    <xf numFmtId="0" fontId="20" fillId="16" borderId="39" xfId="0" applyFont="1" applyFill="1" applyBorder="1" applyAlignment="1">
      <alignment horizontal="center" vertical="center" wrapText="1"/>
    </xf>
    <xf numFmtId="3" fontId="20" fillId="16" borderId="39" xfId="0" applyNumberFormat="1" applyFont="1" applyFill="1" applyBorder="1" applyAlignment="1">
      <alignment horizontal="center" vertical="center" wrapText="1"/>
    </xf>
    <xf numFmtId="9" fontId="20" fillId="16" borderId="39" xfId="1" applyFont="1" applyFill="1" applyBorder="1" applyAlignment="1">
      <alignment horizontal="center" vertical="center" wrapText="1"/>
    </xf>
    <xf numFmtId="0" fontId="20" fillId="17" borderId="39" xfId="0" applyFont="1" applyFill="1" applyBorder="1" applyAlignment="1">
      <alignment horizontal="center" vertical="center" wrapText="1"/>
    </xf>
    <xf numFmtId="0" fontId="31" fillId="0" borderId="40"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2" xfId="0" applyFont="1" applyBorder="1" applyAlignment="1">
      <alignment horizontal="center" vertical="center"/>
    </xf>
    <xf numFmtId="0" fontId="31" fillId="0" borderId="41" xfId="0" applyFont="1" applyBorder="1" applyAlignment="1">
      <alignment horizontal="center" vertical="center"/>
    </xf>
    <xf numFmtId="0" fontId="31" fillId="0" borderId="15" xfId="0" applyFont="1" applyBorder="1" applyAlignment="1" applyProtection="1">
      <alignment horizontal="center" vertical="center"/>
      <protection locked="0"/>
    </xf>
    <xf numFmtId="0" fontId="26" fillId="13" borderId="33" xfId="0" applyFont="1" applyFill="1" applyBorder="1" applyAlignment="1">
      <alignment horizontal="center" vertical="center" wrapText="1"/>
    </xf>
    <xf numFmtId="0" fontId="26" fillId="13" borderId="34" xfId="0" applyFont="1" applyFill="1" applyBorder="1" applyAlignment="1">
      <alignment horizontal="center" vertical="center" wrapText="1"/>
    </xf>
    <xf numFmtId="0" fontId="0" fillId="18" borderId="0" xfId="0" applyFill="1"/>
    <xf numFmtId="0" fontId="0" fillId="18" borderId="0" xfId="0" applyFill="1" applyAlignment="1">
      <alignment horizontal="left" vertical="center"/>
    </xf>
    <xf numFmtId="3" fontId="0" fillId="0" borderId="0" xfId="0" applyNumberFormat="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9" fontId="0" fillId="0" borderId="0" xfId="0" applyNumberFormat="1" applyAlignment="1">
      <alignment horizontal="left" vertical="center"/>
    </xf>
    <xf numFmtId="0" fontId="33" fillId="3" borderId="0" xfId="0" applyFont="1" applyFill="1" applyAlignment="1">
      <alignment horizontal="center" vertical="center" wrapText="1"/>
    </xf>
    <xf numFmtId="0" fontId="33" fillId="0" borderId="0" xfId="0" applyFont="1" applyAlignment="1">
      <alignment horizontal="center" vertical="center" wrapText="1"/>
    </xf>
    <xf numFmtId="0" fontId="21" fillId="3" borderId="2" xfId="0" applyFont="1" applyFill="1" applyBorder="1" applyAlignment="1">
      <alignment vertical="center" wrapText="1"/>
    </xf>
    <xf numFmtId="0" fontId="21" fillId="3" borderId="3" xfId="0" applyFont="1" applyFill="1" applyBorder="1" applyAlignment="1">
      <alignment vertical="center" wrapText="1"/>
    </xf>
    <xf numFmtId="0" fontId="9" fillId="6" borderId="18" xfId="0" applyFont="1" applyFill="1" applyBorder="1" applyAlignment="1">
      <alignment vertical="center" wrapText="1"/>
    </xf>
    <xf numFmtId="0" fontId="9" fillId="0" borderId="7" xfId="0" applyFont="1" applyBorder="1" applyAlignment="1">
      <alignment vertical="center" wrapText="1"/>
    </xf>
    <xf numFmtId="1" fontId="15" fillId="12" borderId="35" xfId="0" applyNumberFormat="1" applyFont="1" applyFill="1" applyBorder="1" applyAlignment="1">
      <alignment horizontal="center" vertical="center" wrapText="1"/>
    </xf>
    <xf numFmtId="165" fontId="19" fillId="12" borderId="1" xfId="3" applyNumberFormat="1" applyFont="1" applyFill="1" applyBorder="1" applyAlignment="1">
      <alignment horizontal="center" vertical="center" wrapText="1"/>
    </xf>
    <xf numFmtId="165" fontId="19" fillId="12" borderId="16" xfId="3" applyNumberFormat="1" applyFont="1" applyFill="1" applyBorder="1" applyAlignment="1">
      <alignment horizontal="center" vertical="center" wrapText="1"/>
    </xf>
    <xf numFmtId="1" fontId="19" fillId="12" borderId="1" xfId="0" applyNumberFormat="1" applyFont="1" applyFill="1" applyBorder="1" applyAlignment="1">
      <alignment horizontal="center" vertical="center" wrapText="1"/>
    </xf>
    <xf numFmtId="165" fontId="0" fillId="0" borderId="0" xfId="3" applyNumberFormat="1" applyFont="1" applyAlignment="1">
      <alignment horizontal="left" vertical="center"/>
    </xf>
    <xf numFmtId="9" fontId="18" fillId="2" borderId="16" xfId="1" applyFont="1" applyFill="1" applyBorder="1" applyAlignment="1">
      <alignment horizontal="center" vertical="center" wrapText="1"/>
    </xf>
    <xf numFmtId="3" fontId="20" fillId="12" borderId="42" xfId="0" applyNumberFormat="1" applyFont="1" applyFill="1" applyBorder="1" applyAlignment="1">
      <alignment horizontal="center" vertical="center"/>
    </xf>
    <xf numFmtId="0" fontId="26" fillId="13" borderId="43" xfId="0" applyFont="1" applyFill="1" applyBorder="1" applyAlignment="1">
      <alignment horizontal="center" vertical="center" wrapText="1"/>
    </xf>
    <xf numFmtId="9" fontId="14" fillId="2" borderId="44" xfId="1" applyFont="1" applyFill="1" applyBorder="1" applyAlignment="1">
      <alignment horizontal="center" vertical="center" wrapText="1"/>
    </xf>
    <xf numFmtId="9" fontId="14" fillId="2" borderId="45" xfId="1" applyFont="1" applyFill="1" applyBorder="1" applyAlignment="1">
      <alignment horizontal="center" vertical="center" wrapText="1"/>
    </xf>
    <xf numFmtId="9" fontId="20" fillId="12" borderId="20" xfId="1" applyFont="1" applyFill="1" applyBorder="1" applyAlignment="1">
      <alignment horizontal="center" vertical="center"/>
    </xf>
    <xf numFmtId="0" fontId="26" fillId="13" borderId="1" xfId="0"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9" fontId="14" fillId="2" borderId="1" xfId="1" applyFont="1" applyFill="1" applyBorder="1" applyAlignment="1">
      <alignment horizontal="center" vertical="center" wrapText="1"/>
    </xf>
    <xf numFmtId="9" fontId="20" fillId="12" borderId="1" xfId="1" applyFont="1" applyFill="1" applyBorder="1" applyAlignment="1">
      <alignment horizontal="center" vertical="center"/>
    </xf>
    <xf numFmtId="3" fontId="26" fillId="12" borderId="16" xfId="0" applyNumberFormat="1" applyFont="1" applyFill="1" applyBorder="1" applyAlignment="1">
      <alignment horizontal="center" vertical="center" wrapText="1"/>
    </xf>
    <xf numFmtId="3" fontId="26" fillId="12" borderId="16" xfId="0" applyNumberFormat="1" applyFont="1" applyFill="1" applyBorder="1" applyAlignment="1">
      <alignment horizontal="center" vertical="center"/>
    </xf>
    <xf numFmtId="9" fontId="26" fillId="12" borderId="16" xfId="0" applyNumberFormat="1" applyFont="1" applyFill="1" applyBorder="1" applyAlignment="1">
      <alignment horizontal="center" vertical="center" wrapText="1"/>
    </xf>
    <xf numFmtId="0" fontId="27" fillId="3" borderId="0" xfId="0" applyFont="1" applyFill="1" applyAlignment="1" applyProtection="1">
      <alignment horizontal="left" vertical="center"/>
      <protection hidden="1"/>
    </xf>
    <xf numFmtId="9" fontId="19" fillId="12" borderId="1" xfId="1" applyFont="1" applyFill="1" applyBorder="1" applyAlignment="1">
      <alignment horizontal="center" vertical="center" wrapText="1"/>
    </xf>
    <xf numFmtId="0" fontId="19" fillId="12" borderId="1" xfId="1" applyNumberFormat="1" applyFont="1" applyFill="1" applyBorder="1" applyAlignment="1">
      <alignment horizontal="center" vertical="center" wrapText="1"/>
    </xf>
    <xf numFmtId="0" fontId="14" fillId="0" borderId="0" xfId="0" applyFont="1" applyAlignment="1">
      <alignment horizontal="center" vertical="center" wrapText="1"/>
    </xf>
    <xf numFmtId="0" fontId="20" fillId="12" borderId="9" xfId="0" applyFont="1" applyFill="1" applyBorder="1" applyAlignment="1">
      <alignment horizontal="center" vertical="center" wrapText="1"/>
    </xf>
    <xf numFmtId="0" fontId="20" fillId="12" borderId="10" xfId="0" applyFont="1" applyFill="1" applyBorder="1" applyAlignment="1">
      <alignment horizontal="center" vertical="center" wrapText="1"/>
    </xf>
    <xf numFmtId="3" fontId="20" fillId="12" borderId="10" xfId="0" applyNumberFormat="1" applyFont="1" applyFill="1" applyBorder="1" applyAlignment="1">
      <alignment horizontal="center" vertical="center" wrapText="1"/>
    </xf>
    <xf numFmtId="9" fontId="20" fillId="12" borderId="1" xfId="0" applyNumberFormat="1" applyFont="1" applyFill="1" applyBorder="1" applyAlignment="1">
      <alignment horizontal="center" vertical="center" wrapText="1"/>
    </xf>
    <xf numFmtId="0" fontId="29" fillId="0" borderId="0" xfId="0" applyFont="1" applyAlignment="1">
      <alignment vertical="center"/>
    </xf>
    <xf numFmtId="0" fontId="13" fillId="0" borderId="0" xfId="0" applyFont="1" applyAlignment="1">
      <alignment horizontal="center" vertical="center" wrapText="1"/>
    </xf>
    <xf numFmtId="0" fontId="25" fillId="0" borderId="0" xfId="0" applyFont="1" applyAlignment="1" applyProtection="1">
      <alignment vertical="center" wrapText="1"/>
      <protection hidden="1"/>
    </xf>
    <xf numFmtId="2" fontId="35" fillId="13" borderId="18" xfId="0" applyNumberFormat="1" applyFont="1" applyFill="1" applyBorder="1" applyAlignment="1" applyProtection="1">
      <alignment horizontal="center" vertical="center" wrapText="1"/>
      <protection hidden="1"/>
    </xf>
    <xf numFmtId="2" fontId="35" fillId="13" borderId="13" xfId="0" applyNumberFormat="1" applyFont="1" applyFill="1" applyBorder="1" applyAlignment="1" applyProtection="1">
      <alignment horizontal="center" vertical="center" wrapText="1"/>
      <protection hidden="1"/>
    </xf>
    <xf numFmtId="0" fontId="36" fillId="3" borderId="0" xfId="0" applyFont="1" applyFill="1" applyAlignment="1">
      <alignment horizontal="center" vertical="center" wrapText="1"/>
    </xf>
    <xf numFmtId="0" fontId="36" fillId="0" borderId="0" xfId="0" applyFont="1" applyAlignment="1">
      <alignment horizontal="center" vertical="center" wrapText="1"/>
    </xf>
    <xf numFmtId="0" fontId="22" fillId="15" borderId="0" xfId="0" applyFont="1" applyFill="1" applyAlignment="1" applyProtection="1">
      <alignment horizontal="center" vertical="center" wrapText="1"/>
      <protection hidden="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22" xfId="0" applyFont="1" applyBorder="1" applyAlignment="1">
      <alignment horizontal="left" vertical="center" wrapText="1"/>
    </xf>
    <xf numFmtId="0" fontId="22" fillId="0" borderId="23" xfId="0" applyFont="1" applyBorder="1" applyAlignment="1">
      <alignment horizontal="center" vertical="center" wrapText="1"/>
    </xf>
    <xf numFmtId="0" fontId="22" fillId="0" borderId="0" xfId="0" applyFont="1" applyAlignment="1">
      <alignment horizontal="center" vertical="center" wrapText="1"/>
    </xf>
    <xf numFmtId="3" fontId="19" fillId="12" borderId="24" xfId="2" applyNumberFormat="1" applyFont="1" applyFill="1" applyBorder="1" applyAlignment="1" applyProtection="1">
      <alignment horizontal="center" vertical="center"/>
      <protection locked="0"/>
    </xf>
    <xf numFmtId="3" fontId="19" fillId="12" borderId="25" xfId="2" applyNumberFormat="1" applyFont="1" applyFill="1" applyBorder="1" applyAlignment="1" applyProtection="1">
      <alignment horizontal="center" vertical="center"/>
      <protection locked="0"/>
    </xf>
    <xf numFmtId="3" fontId="19" fillId="12" borderId="22" xfId="2" applyNumberFormat="1" applyFont="1" applyFill="1" applyBorder="1" applyAlignment="1" applyProtection="1">
      <alignment horizontal="center" vertical="center"/>
      <protection locked="0"/>
    </xf>
    <xf numFmtId="3" fontId="21" fillId="11" borderId="24" xfId="2" applyNumberFormat="1" applyFont="1" applyFill="1" applyBorder="1" applyAlignment="1" applyProtection="1">
      <alignment horizontal="center" vertical="center"/>
      <protection locked="0"/>
    </xf>
    <xf numFmtId="3" fontId="21" fillId="11" borderId="25" xfId="2" applyNumberFormat="1" applyFont="1" applyFill="1" applyBorder="1" applyAlignment="1" applyProtection="1">
      <alignment horizontal="center" vertical="center"/>
      <protection locked="0"/>
    </xf>
    <xf numFmtId="3" fontId="21" fillId="11" borderId="22" xfId="2" applyNumberFormat="1" applyFont="1" applyFill="1" applyBorder="1" applyAlignment="1" applyProtection="1">
      <alignment horizontal="center" vertical="center"/>
      <protection locked="0"/>
    </xf>
    <xf numFmtId="9" fontId="19" fillId="12" borderId="24" xfId="1" applyFont="1" applyFill="1" applyBorder="1" applyAlignment="1" applyProtection="1">
      <alignment horizontal="center" vertical="center" wrapText="1"/>
      <protection locked="0"/>
    </xf>
    <xf numFmtId="9" fontId="19" fillId="12" borderId="25" xfId="1" applyFont="1" applyFill="1" applyBorder="1" applyAlignment="1" applyProtection="1">
      <alignment horizontal="center" vertical="center" wrapText="1"/>
      <protection locked="0"/>
    </xf>
    <xf numFmtId="9" fontId="19" fillId="12" borderId="22" xfId="1" applyFont="1" applyFill="1" applyBorder="1" applyAlignment="1" applyProtection="1">
      <alignment horizontal="center" vertical="center" wrapText="1"/>
      <protection locked="0"/>
    </xf>
    <xf numFmtId="0" fontId="22" fillId="3" borderId="4" xfId="0" applyFont="1" applyFill="1" applyBorder="1" applyAlignment="1">
      <alignment horizontal="center" vertical="center"/>
    </xf>
    <xf numFmtId="0" fontId="22" fillId="3" borderId="0" xfId="0" applyFont="1" applyFill="1" applyAlignment="1">
      <alignment horizontal="center" vertical="center"/>
    </xf>
    <xf numFmtId="0" fontId="29" fillId="9" borderId="0" xfId="0" applyFont="1" applyFill="1" applyAlignment="1">
      <alignment horizontal="center" vertical="center"/>
    </xf>
    <xf numFmtId="0" fontId="17" fillId="0" borderId="1" xfId="0" applyFont="1" applyBorder="1" applyAlignment="1">
      <alignment horizontal="center" vertical="center"/>
    </xf>
    <xf numFmtId="0" fontId="19" fillId="12" borderId="24" xfId="0" applyFont="1" applyFill="1" applyBorder="1" applyAlignment="1">
      <alignment horizontal="center" vertical="center"/>
    </xf>
    <xf numFmtId="0" fontId="19" fillId="12" borderId="25" xfId="0" applyFont="1" applyFill="1" applyBorder="1" applyAlignment="1">
      <alignment horizontal="center" vertical="center"/>
    </xf>
    <xf numFmtId="0" fontId="19" fillId="12" borderId="22"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22" xfId="0" applyFont="1" applyFill="1" applyBorder="1" applyAlignment="1">
      <alignment horizontal="center" vertical="center"/>
    </xf>
    <xf numFmtId="0" fontId="30" fillId="3" borderId="29" xfId="0" applyFont="1" applyFill="1" applyBorder="1" applyAlignment="1">
      <alignment horizontal="center" vertical="center" wrapText="1"/>
    </xf>
    <xf numFmtId="0" fontId="17" fillId="3" borderId="0" xfId="0" applyFont="1" applyFill="1" applyAlignment="1">
      <alignment horizontal="center" wrapText="1"/>
    </xf>
    <xf numFmtId="164" fontId="21" fillId="11" borderId="24" xfId="2" applyNumberFormat="1" applyFont="1" applyFill="1" applyBorder="1" applyAlignment="1" applyProtection="1">
      <alignment horizontal="center" vertical="center"/>
      <protection locked="0"/>
    </xf>
    <xf numFmtId="164" fontId="21" fillId="11" borderId="25" xfId="2" applyNumberFormat="1" applyFont="1" applyFill="1" applyBorder="1" applyAlignment="1" applyProtection="1">
      <alignment horizontal="center" vertical="center"/>
      <protection locked="0"/>
    </xf>
    <xf numFmtId="164" fontId="21" fillId="11" borderId="22" xfId="2" applyNumberFormat="1" applyFont="1" applyFill="1" applyBorder="1" applyAlignment="1" applyProtection="1">
      <alignment horizontal="center" vertical="center"/>
      <protection locked="0"/>
    </xf>
    <xf numFmtId="0" fontId="24" fillId="3" borderId="4" xfId="0" applyFont="1" applyFill="1" applyBorder="1" applyAlignment="1">
      <alignment horizontal="center" vertical="center"/>
    </xf>
    <xf numFmtId="0" fontId="24" fillId="3" borderId="0" xfId="0" applyFont="1" applyFill="1" applyAlignment="1">
      <alignment horizontal="center" vertical="center"/>
    </xf>
    <xf numFmtId="0" fontId="13" fillId="0" borderId="1" xfId="0" applyFont="1" applyBorder="1" applyAlignment="1">
      <alignment horizontal="center" vertical="center"/>
    </xf>
    <xf numFmtId="0" fontId="31" fillId="0" borderId="0" xfId="0" applyFont="1" applyAlignment="1">
      <alignment horizontal="center" vertical="center" wrapText="1"/>
    </xf>
    <xf numFmtId="0" fontId="14" fillId="0" borderId="0" xfId="0" applyFont="1" applyAlignment="1">
      <alignment horizontal="center" vertical="center" wrapText="1"/>
    </xf>
    <xf numFmtId="0" fontId="18" fillId="2" borderId="1" xfId="0" applyFont="1" applyFill="1" applyBorder="1" applyAlignment="1">
      <alignment horizontal="center" vertical="center"/>
    </xf>
    <xf numFmtId="0" fontId="19" fillId="10" borderId="1" xfId="0" applyFont="1" applyFill="1" applyBorder="1" applyAlignment="1">
      <alignment horizontal="center" vertical="center" wrapText="1"/>
    </xf>
    <xf numFmtId="0" fontId="25" fillId="15" borderId="46" xfId="0" applyFont="1" applyFill="1" applyBorder="1" applyAlignment="1" applyProtection="1">
      <alignment horizontal="center" vertical="center" wrapText="1"/>
      <protection hidden="1"/>
    </xf>
    <xf numFmtId="0" fontId="13" fillId="3" borderId="0" xfId="0" applyFont="1" applyFill="1" applyAlignment="1">
      <alignment horizontal="center" wrapText="1"/>
    </xf>
    <xf numFmtId="0" fontId="12" fillId="15" borderId="0" xfId="0" applyFont="1" applyFill="1" applyAlignment="1" applyProtection="1">
      <alignment horizontal="center" vertical="center" wrapText="1"/>
      <protection hidden="1"/>
    </xf>
    <xf numFmtId="0" fontId="34" fillId="9" borderId="0" xfId="0" applyFont="1" applyFill="1" applyAlignment="1">
      <alignment horizontal="center" vertical="center"/>
    </xf>
    <xf numFmtId="0" fontId="2" fillId="3" borderId="0" xfId="0" applyFont="1" applyFill="1" applyAlignment="1">
      <alignment horizontal="center" wrapText="1"/>
    </xf>
    <xf numFmtId="0" fontId="9" fillId="5" borderId="28"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8" borderId="28" xfId="0" applyFont="1" applyFill="1" applyBorder="1" applyAlignment="1">
      <alignment horizontal="left" vertical="center" wrapText="1"/>
    </xf>
    <xf numFmtId="0" fontId="9" fillId="8" borderId="27" xfId="0" applyFont="1" applyFill="1" applyBorder="1" applyAlignment="1">
      <alignment horizontal="left" vertical="center" wrapText="1"/>
    </xf>
    <xf numFmtId="0" fontId="9" fillId="8" borderId="14"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14" xfId="0" applyFont="1" applyFill="1" applyBorder="1" applyAlignment="1">
      <alignment horizontal="left" vertical="center" wrapText="1"/>
    </xf>
    <xf numFmtId="0" fontId="9" fillId="7" borderId="28" xfId="0" applyFont="1" applyFill="1" applyBorder="1" applyAlignment="1">
      <alignment horizontal="left" vertical="center" wrapText="1"/>
    </xf>
    <xf numFmtId="0" fontId="9" fillId="7" borderId="27" xfId="0" applyFont="1" applyFill="1" applyBorder="1" applyAlignment="1">
      <alignment horizontal="left" vertical="center" wrapText="1"/>
    </xf>
    <xf numFmtId="0" fontId="9" fillId="7" borderId="14" xfId="0" applyFont="1" applyFill="1" applyBorder="1" applyAlignment="1">
      <alignment horizontal="left" vertical="center" wrapText="1"/>
    </xf>
  </cellXfs>
  <cellStyles count="4">
    <cellStyle name="Euro" xfId="2" xr:uid="{FE956831-E446-4ADA-974B-A8FEF608172E}"/>
    <cellStyle name="Milliers" xfId="3" builtinId="3"/>
    <cellStyle name="Normal" xfId="0" builtinId="0"/>
    <cellStyle name="Pourcentage" xfId="1" builtinId="5"/>
  </cellStyles>
  <dxfs count="19">
    <dxf>
      <font>
        <b val="0"/>
        <i val="0"/>
        <strike val="0"/>
        <condense val="0"/>
        <extend val="0"/>
        <outline val="0"/>
        <shadow val="0"/>
        <u val="none"/>
        <vertAlign val="baseline"/>
        <sz val="12"/>
        <color theme="0"/>
        <name val="Marianne"/>
        <family val="3"/>
        <scheme val="none"/>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0" formatCode="General"/>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0"/>
        <name val="Marianne"/>
        <family val="3"/>
        <scheme val="none"/>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165" formatCode="#,##0_ ;\-#,##0\ "/>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3"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Marianne"/>
        <family val="3"/>
        <scheme val="none"/>
      </font>
      <numFmt numFmtId="1"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0" formatCode="General"/>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Marianne"/>
        <family val="3"/>
        <scheme val="none"/>
      </font>
      <numFmt numFmtId="30" formatCode="@"/>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right style="medium">
          <color indexed="64"/>
        </right>
        <top style="medium">
          <color indexed="64"/>
        </top>
        <bottom style="thin">
          <color indexed="64"/>
        </bottom>
      </border>
    </dxf>
    <dxf>
      <font>
        <strike val="0"/>
        <outline val="0"/>
        <shadow val="0"/>
        <vertAlign val="baseline"/>
        <sz val="12"/>
        <name val="Marianne"/>
        <family val="3"/>
        <scheme val="none"/>
      </font>
    </dxf>
    <dxf>
      <border outline="0">
        <bottom style="thin">
          <color indexed="64"/>
        </bottom>
      </border>
    </dxf>
    <dxf>
      <font>
        <b/>
        <i val="0"/>
        <strike val="0"/>
        <condense val="0"/>
        <extend val="0"/>
        <outline val="0"/>
        <shadow val="0"/>
        <u val="none"/>
        <vertAlign val="baseline"/>
        <sz val="12"/>
        <color theme="0"/>
        <name val="Marianne"/>
        <family val="3"/>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6644C"/>
      <color rgb="FFFC4F42"/>
      <color rgb="FFFF6600"/>
      <color rgb="FF66CCFF"/>
      <color rgb="FFFF66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pivotSource>
    <c:name>[Plan_approvisionnement 2025.xlsx]Graphique!Tableau croisé dynamique4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Total</a:t>
            </a:r>
          </a:p>
        </c:rich>
      </c:tx>
      <c:overlay val="0"/>
      <c:spPr>
        <a:noFill/>
        <a:ln>
          <a:noFill/>
        </a:ln>
        <a:effectLst/>
      </c:spPr>
    </c:title>
    <c:autoTitleDeleted val="0"/>
    <c:pivotFmts>
      <c:pivotFmt>
        <c:idx val="0"/>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lumMod val="75000"/>
            </a:schemeClr>
          </a:solidFill>
          <a:ln>
            <a:noFill/>
          </a:ln>
          <a:effectLst/>
        </c:spPr>
      </c:pivotFmt>
      <c:pivotFmt>
        <c:idx val="2"/>
        <c:spPr>
          <a:solidFill>
            <a:schemeClr val="accent1"/>
          </a:solidFill>
          <a:ln>
            <a:noFill/>
          </a:ln>
          <a:effectLst/>
        </c:spPr>
      </c:pivotFmt>
      <c:pivotFmt>
        <c:idx val="3"/>
        <c:spPr>
          <a:solidFill>
            <a:srgbClr val="FFC000"/>
          </a:solidFill>
          <a:ln>
            <a:noFill/>
          </a:ln>
          <a:effectLst/>
        </c:spPr>
      </c:pivotFmt>
      <c:pivotFmt>
        <c:idx val="4"/>
      </c:pivotFmt>
      <c:pivotFmt>
        <c:idx val="5"/>
        <c:spPr>
          <a:solidFill>
            <a:schemeClr val="bg2">
              <a:lumMod val="50000"/>
            </a:schemeClr>
          </a:solidFill>
          <a:ln>
            <a:noFill/>
          </a:ln>
          <a:effectLst/>
        </c:spPr>
      </c:pivotFmt>
      <c:pivotFmt>
        <c:idx val="6"/>
        <c:spPr>
          <a:solidFill>
            <a:schemeClr val="accent6">
              <a:lumMod val="75000"/>
            </a:schemeClr>
          </a:solidFill>
          <a:ln>
            <a:noFill/>
          </a:ln>
          <a:effectLst/>
        </c:spPr>
      </c:pivotFmt>
      <c:pivotFmt>
        <c:idx val="7"/>
        <c:spPr>
          <a:solidFill>
            <a:schemeClr val="accent4">
              <a:lumMod val="60000"/>
              <a:lumOff val="40000"/>
            </a:schemeClr>
          </a:solidFill>
          <a:ln>
            <a:noFill/>
          </a:ln>
          <a:effectLst/>
        </c:spPr>
      </c:pivotFmt>
      <c:pivotFmt>
        <c:idx val="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75000"/>
            </a:schemeClr>
          </a:solidFill>
          <a:ln>
            <a:noFill/>
          </a:ln>
          <a:effectLst/>
        </c:spPr>
      </c:pivotFmt>
      <c:pivotFmt>
        <c:idx val="10"/>
        <c:spPr>
          <a:solidFill>
            <a:srgbClr val="FFC000"/>
          </a:solidFill>
          <a:ln>
            <a:noFill/>
          </a:ln>
          <a:effectLst/>
        </c:spPr>
      </c:pivotFmt>
      <c:pivotFmt>
        <c:idx val="11"/>
        <c:spPr>
          <a:solidFill>
            <a:schemeClr val="bg2">
              <a:lumMod val="50000"/>
            </a:schemeClr>
          </a:solidFill>
          <a:ln>
            <a:noFill/>
          </a:ln>
          <a:effectLst/>
        </c:spPr>
      </c:pivotFmt>
      <c:pivotFmt>
        <c:idx val="12"/>
        <c:spPr>
          <a:solidFill>
            <a:schemeClr val="accent3">
              <a:lumMod val="75000"/>
            </a:schemeClr>
          </a:solidFill>
          <a:ln>
            <a:noFill/>
          </a:ln>
          <a:effectLst/>
        </c:spPr>
      </c:pivotFmt>
      <c:pivotFmt>
        <c:idx val="13"/>
        <c:spPr>
          <a:solidFill>
            <a:schemeClr val="accent1"/>
          </a:solidFill>
          <a:ln>
            <a:noFill/>
          </a:ln>
          <a:effectLst/>
        </c:spPr>
      </c:pivotFmt>
      <c:pivotFmt>
        <c:idx val="14"/>
        <c:spPr>
          <a:solidFill>
            <a:schemeClr val="accent4">
              <a:lumMod val="60000"/>
              <a:lumOff val="40000"/>
            </a:schemeClr>
          </a:solidFill>
          <a:ln>
            <a:noFill/>
          </a:ln>
          <a:effectLst/>
        </c:spPr>
      </c:pivotFmt>
      <c:pivotFmt>
        <c:idx val="15"/>
        <c:spPr>
          <a:solidFill>
            <a:schemeClr val="accent3">
              <a:tint val="48000"/>
            </a:schemeClr>
          </a:solidFill>
          <a:ln>
            <a:noFill/>
          </a:ln>
          <a:effectLst/>
        </c:spPr>
      </c:pivotFmt>
      <c:pivotFmt>
        <c:idx val="1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17"/>
        <c:spPr>
          <a:solidFill>
            <a:schemeClr val="accent6">
              <a:lumMod val="75000"/>
            </a:schemeClr>
          </a:solidFill>
          <a:ln>
            <a:noFill/>
          </a:ln>
          <a:effectLst/>
        </c:spPr>
      </c:pivotFmt>
      <c:pivotFmt>
        <c:idx val="18"/>
        <c:spPr>
          <a:solidFill>
            <a:srgbClr val="FFC000"/>
          </a:solidFill>
          <a:ln>
            <a:noFill/>
          </a:ln>
          <a:effectLst/>
        </c:spPr>
      </c:pivotFmt>
      <c:pivotFmt>
        <c:idx val="19"/>
        <c:spPr>
          <a:solidFill>
            <a:schemeClr val="bg2">
              <a:lumMod val="50000"/>
            </a:schemeClr>
          </a:solidFill>
          <a:ln>
            <a:noFill/>
          </a:ln>
          <a:effectLst/>
        </c:spPr>
      </c:pivotFmt>
      <c:pivotFmt>
        <c:idx val="20"/>
        <c:spPr>
          <a:solidFill>
            <a:schemeClr val="accent3">
              <a:lumMod val="75000"/>
            </a:schemeClr>
          </a:solidFill>
          <a:ln>
            <a:noFill/>
          </a:ln>
          <a:effectLst/>
        </c:spPr>
      </c:pivotFmt>
      <c:pivotFmt>
        <c:idx val="21"/>
        <c:spPr>
          <a:solidFill>
            <a:schemeClr val="accent1"/>
          </a:solidFill>
          <a:ln>
            <a:noFill/>
          </a:ln>
          <a:effectLst/>
        </c:spPr>
      </c:pivotFmt>
      <c:pivotFmt>
        <c:idx val="22"/>
        <c:spPr>
          <a:solidFill>
            <a:schemeClr val="accent4">
              <a:lumMod val="60000"/>
              <a:lumOff val="40000"/>
            </a:schemeClr>
          </a:solidFill>
          <a:ln>
            <a:noFill/>
          </a:ln>
          <a:effectLst/>
        </c:spPr>
      </c:pivotFmt>
      <c:pivotFmt>
        <c:idx val="23"/>
        <c:spPr>
          <a:solidFill>
            <a:schemeClr val="accent3">
              <a:tint val="48000"/>
            </a:schemeClr>
          </a:solidFill>
          <a:ln>
            <a:noFill/>
          </a:ln>
          <a:effectLst/>
        </c:spPr>
      </c:pivotFmt>
      <c:pivotFmt>
        <c:idx val="24"/>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25"/>
        <c:spPr>
          <a:solidFill>
            <a:schemeClr val="accent6">
              <a:lumMod val="75000"/>
            </a:schemeClr>
          </a:solidFill>
          <a:ln>
            <a:noFill/>
          </a:ln>
          <a:effectLst/>
        </c:spPr>
      </c:pivotFmt>
      <c:pivotFmt>
        <c:idx val="26"/>
        <c:spPr>
          <a:solidFill>
            <a:srgbClr val="FFC000"/>
          </a:solidFill>
          <a:ln>
            <a:noFill/>
          </a:ln>
          <a:effectLst/>
        </c:spPr>
      </c:pivotFmt>
      <c:pivotFmt>
        <c:idx val="27"/>
        <c:spPr>
          <a:solidFill>
            <a:schemeClr val="bg2">
              <a:lumMod val="50000"/>
            </a:schemeClr>
          </a:solidFill>
          <a:ln>
            <a:noFill/>
          </a:ln>
          <a:effectLst/>
        </c:spPr>
      </c:pivotFmt>
      <c:pivotFmt>
        <c:idx val="28"/>
        <c:spPr>
          <a:solidFill>
            <a:schemeClr val="accent3">
              <a:lumMod val="75000"/>
            </a:schemeClr>
          </a:solidFill>
          <a:ln>
            <a:noFill/>
          </a:ln>
          <a:effectLst/>
        </c:spPr>
      </c:pivotFmt>
      <c:pivotFmt>
        <c:idx val="29"/>
        <c:spPr>
          <a:solidFill>
            <a:schemeClr val="accent1"/>
          </a:solidFill>
          <a:ln>
            <a:noFill/>
          </a:ln>
          <a:effectLst/>
        </c:spPr>
      </c:pivotFmt>
      <c:pivotFmt>
        <c:idx val="30"/>
        <c:spPr>
          <a:solidFill>
            <a:schemeClr val="accent4">
              <a:lumMod val="60000"/>
              <a:lumOff val="40000"/>
            </a:schemeClr>
          </a:solidFill>
          <a:ln>
            <a:noFill/>
          </a:ln>
          <a:effectLst/>
        </c:spPr>
      </c:pivotFmt>
      <c:pivotFmt>
        <c:idx val="31"/>
        <c:spPr>
          <a:solidFill>
            <a:schemeClr val="accent3">
              <a:tint val="48000"/>
            </a:schemeClr>
          </a:solidFill>
          <a:ln>
            <a:noFill/>
          </a:ln>
          <a:effectLst/>
        </c:spPr>
      </c:pivotFmt>
      <c:pivotFmt>
        <c:idx val="32"/>
        <c:spPr>
          <a:solidFill>
            <a:schemeClr val="accent6">
              <a:lumMod val="75000"/>
            </a:schemeClr>
          </a:solidFill>
        </c:spPr>
      </c:pivotFmt>
      <c:pivotFmt>
        <c:idx val="33"/>
        <c:spPr>
          <a:solidFill>
            <a:srgbClr val="FFC000"/>
          </a:solidFill>
        </c:spPr>
      </c:pivotFmt>
      <c:pivotFmt>
        <c:idx val="34"/>
        <c:spPr>
          <a:solidFill>
            <a:schemeClr val="bg2">
              <a:lumMod val="50000"/>
            </a:schemeClr>
          </a:solidFill>
        </c:spPr>
      </c:pivotFmt>
      <c:pivotFmt>
        <c:idx val="35"/>
        <c:spPr>
          <a:solidFill>
            <a:schemeClr val="accent3">
              <a:lumMod val="75000"/>
            </a:schemeClr>
          </a:solidFill>
        </c:spPr>
      </c:pivotFmt>
      <c:pivotFmt>
        <c:idx val="36"/>
        <c:spPr>
          <a:solidFill>
            <a:schemeClr val="tx2">
              <a:lumMod val="60000"/>
              <a:lumOff val="40000"/>
            </a:schemeClr>
          </a:solidFill>
        </c:spPr>
      </c:pivotFmt>
      <c:pivotFmt>
        <c:idx val="37"/>
        <c:spPr>
          <a:solidFill>
            <a:schemeClr val="bg1">
              <a:lumMod val="65000"/>
            </a:schemeClr>
          </a:solidFill>
        </c:spPr>
      </c:pivotFmt>
    </c:pivotFmts>
    <c:plotArea>
      <c:layout/>
      <c:pieChart>
        <c:varyColors val="1"/>
        <c:ser>
          <c:idx val="0"/>
          <c:order val="0"/>
          <c:tx>
            <c:strRef>
              <c:f>Graphique!$B$3</c:f>
              <c:strCache>
                <c:ptCount val="1"/>
                <c:pt idx="0">
                  <c:v>Total</c:v>
                </c:pt>
              </c:strCache>
            </c:strRef>
          </c:tx>
          <c:dPt>
            <c:idx val="0"/>
            <c:bubble3D val="0"/>
            <c:extLst>
              <c:ext xmlns:c16="http://schemas.microsoft.com/office/drawing/2014/chart" uri="{C3380CC4-5D6E-409C-BE32-E72D297353CC}">
                <c16:uniqueId val="{0000000B-CDE9-4502-8A7D-01AB2EAA729B}"/>
              </c:ext>
            </c:extLst>
          </c:dPt>
          <c:dPt>
            <c:idx val="1"/>
            <c:bubble3D val="0"/>
            <c:extLst>
              <c:ext xmlns:c16="http://schemas.microsoft.com/office/drawing/2014/chart" uri="{C3380CC4-5D6E-409C-BE32-E72D297353CC}">
                <c16:uniqueId val="{0000000D-CDE9-4502-8A7D-01AB2EAA729B}"/>
              </c:ext>
            </c:extLst>
          </c:dPt>
          <c:dPt>
            <c:idx val="2"/>
            <c:bubble3D val="0"/>
            <c:extLst>
              <c:ext xmlns:c16="http://schemas.microsoft.com/office/drawing/2014/chart" uri="{C3380CC4-5D6E-409C-BE32-E72D297353CC}">
                <c16:uniqueId val="{0000000F-CDE9-4502-8A7D-01AB2EAA729B}"/>
              </c:ext>
            </c:extLst>
          </c:dPt>
          <c:dPt>
            <c:idx val="3"/>
            <c:bubble3D val="0"/>
            <c:extLst>
              <c:ext xmlns:c16="http://schemas.microsoft.com/office/drawing/2014/chart" uri="{C3380CC4-5D6E-409C-BE32-E72D297353CC}">
                <c16:uniqueId val="{00000011-CDE9-4502-8A7D-01AB2EAA729B}"/>
              </c:ext>
            </c:extLst>
          </c:dPt>
          <c:dPt>
            <c:idx val="4"/>
            <c:bubble3D val="0"/>
            <c:extLst>
              <c:ext xmlns:c16="http://schemas.microsoft.com/office/drawing/2014/chart" uri="{C3380CC4-5D6E-409C-BE32-E72D297353CC}">
                <c16:uniqueId val="{00000013-CDE9-4502-8A7D-01AB2EAA729B}"/>
              </c:ext>
            </c:extLst>
          </c:dPt>
          <c:dPt>
            <c:idx val="5"/>
            <c:bubble3D val="0"/>
            <c:extLst>
              <c:ext xmlns:c16="http://schemas.microsoft.com/office/drawing/2014/chart" uri="{C3380CC4-5D6E-409C-BE32-E72D297353CC}">
                <c16:uniqueId val="{00000015-CDE9-4502-8A7D-01AB2EAA729B}"/>
              </c:ext>
            </c:extLst>
          </c:dPt>
          <c:dPt>
            <c:idx val="6"/>
            <c:bubble3D val="0"/>
            <c:extLst>
              <c:ext xmlns:c16="http://schemas.microsoft.com/office/drawing/2014/chart" uri="{C3380CC4-5D6E-409C-BE32-E72D297353CC}">
                <c16:uniqueId val="{00000017-CDE9-4502-8A7D-01AB2EAA729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Graphique!$A$4</c:f>
              <c:strCache>
                <c:ptCount val="1"/>
                <c:pt idx="0">
                  <c:v>Total général</c:v>
                </c:pt>
              </c:strCache>
            </c:strRef>
          </c:cat>
          <c:val>
            <c:numRef>
              <c:f>Graphique!$B$4</c:f>
              <c:numCache>
                <c:formatCode>General</c:formatCode>
                <c:ptCount val="1"/>
              </c:numCache>
            </c:numRef>
          </c:val>
          <c:extLst>
            <c:ext xmlns:c16="http://schemas.microsoft.com/office/drawing/2014/chart" uri="{C3380CC4-5D6E-409C-BE32-E72D297353CC}">
              <c16:uniqueId val="{00000018-CDE9-4502-8A7D-01AB2EAA729B}"/>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3394410039384408"/>
          <c:y val="0.17306174744282057"/>
          <c:w val="0.35731782343925866"/>
          <c:h val="0.590725602860850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[Plan_approvisionnement 2025.xlsx]Graphique!Tableau croisé dynamique3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3">
              <a:lumMod val="50000"/>
            </a:schemeClr>
          </a:solidFill>
          <a:ln>
            <a:noFill/>
          </a:ln>
          <a:effectLst/>
        </c:spPr>
      </c:pivotFmt>
      <c:pivotFmt>
        <c:idx val="3"/>
        <c:spPr>
          <a:solidFill>
            <a:schemeClr val="accent3">
              <a:lumMod val="75000"/>
            </a:schemeClr>
          </a:solidFill>
          <a:ln>
            <a:noFill/>
          </a:ln>
          <a:effectLst/>
        </c:spPr>
      </c:pivotFmt>
      <c:pivotFmt>
        <c:idx val="4"/>
        <c:spPr>
          <a:solidFill>
            <a:schemeClr val="bg2">
              <a:lumMod val="50000"/>
            </a:schemeClr>
          </a:solidFill>
          <a:ln>
            <a:noFill/>
          </a:ln>
          <a:effectLst/>
        </c:spPr>
      </c:pivotFmt>
      <c:pivotFmt>
        <c:idx val="5"/>
        <c:spPr>
          <a:solidFill>
            <a:srgbClr val="FFFF00"/>
          </a:solidFill>
          <a:ln>
            <a:noFill/>
          </a:ln>
          <a:effectLst/>
        </c:spPr>
      </c:pivotFmt>
      <c:pivotFmt>
        <c:idx val="6"/>
        <c:spPr>
          <a:solidFill>
            <a:schemeClr val="accent6">
              <a:lumMod val="50000"/>
            </a:schemeClr>
          </a:solidFill>
          <a:ln>
            <a:noFill/>
          </a:ln>
          <a:effectLst/>
        </c:spPr>
      </c:pivotFmt>
      <c:pivotFmt>
        <c:idx val="7"/>
        <c:spPr>
          <a:solidFill>
            <a:srgbClr val="FFC000"/>
          </a:solidFill>
          <a:ln>
            <a:noFill/>
          </a:ln>
          <a:effectLst/>
        </c:spPr>
      </c:pivotFmt>
      <c:pivotFmt>
        <c:idx val="8"/>
        <c:spPr>
          <a:solidFill>
            <a:schemeClr val="bg1">
              <a:lumMod val="65000"/>
            </a:schemeClr>
          </a:solidFill>
          <a:ln>
            <a:noFill/>
          </a:ln>
          <a:effectLst/>
        </c:spPr>
      </c:pivotFmt>
      <c:pivotFmt>
        <c:idx val="9"/>
        <c:spPr>
          <a:solidFill>
            <a:srgbClr val="0070C0"/>
          </a:solidFill>
          <a:ln>
            <a:noFill/>
          </a:ln>
          <a:effectLst/>
        </c:spPr>
      </c:pivotFmt>
      <c:pivotFmt>
        <c:idx val="10"/>
        <c:spPr>
          <a:solidFill>
            <a:schemeClr val="accent1"/>
          </a:solidFill>
          <a:ln>
            <a:noFill/>
          </a:ln>
          <a:effectLst/>
        </c:spPr>
      </c:pivotFmt>
    </c:pivotFmts>
    <c:plotArea>
      <c:layout>
        <c:manualLayout>
          <c:layoutTarget val="inner"/>
          <c:xMode val="edge"/>
          <c:yMode val="edge"/>
          <c:x val="1.6146788990825688E-2"/>
          <c:y val="0.16447874829475737"/>
          <c:w val="0.51547404464350211"/>
          <c:h val="0.65363730376152929"/>
        </c:manualLayout>
      </c:layout>
      <c:pieChart>
        <c:varyColors val="1"/>
        <c:ser>
          <c:idx val="0"/>
          <c:order val="0"/>
          <c:tx>
            <c:strRef>
              <c:f>Graphique!$B$17</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3-6858-40C1-AB86-F463A7BAB9F4}"/>
              </c:ext>
            </c:extLst>
          </c:dPt>
          <c:dPt>
            <c:idx val="1"/>
            <c:bubble3D val="0"/>
            <c:spPr>
              <a:solidFill>
                <a:schemeClr val="accent2"/>
              </a:solidFill>
              <a:ln>
                <a:noFill/>
              </a:ln>
              <a:effectLst/>
            </c:spPr>
            <c:extLst>
              <c:ext xmlns:c16="http://schemas.microsoft.com/office/drawing/2014/chart" uri="{C3380CC4-5D6E-409C-BE32-E72D297353CC}">
                <c16:uniqueId val="{00000003-FF4D-4F90-A14C-FCC09AE9F6E6}"/>
              </c:ext>
            </c:extLst>
          </c:dPt>
          <c:dPt>
            <c:idx val="2"/>
            <c:bubble3D val="0"/>
            <c:spPr>
              <a:solidFill>
                <a:schemeClr val="accent3"/>
              </a:solidFill>
              <a:ln>
                <a:noFill/>
              </a:ln>
              <a:effectLst/>
            </c:spPr>
            <c:extLst>
              <c:ext xmlns:c16="http://schemas.microsoft.com/office/drawing/2014/chart" uri="{C3380CC4-5D6E-409C-BE32-E72D297353CC}">
                <c16:uniqueId val="{00000005-FF4D-4F90-A14C-FCC09AE9F6E6}"/>
              </c:ext>
            </c:extLst>
          </c:dPt>
          <c:cat>
            <c:strRef>
              <c:f>Graphique!$A$18</c:f>
              <c:strCache>
                <c:ptCount val="1"/>
                <c:pt idx="0">
                  <c:v>Total général</c:v>
                </c:pt>
              </c:strCache>
            </c:strRef>
          </c:cat>
          <c:val>
            <c:numRef>
              <c:f>Graphique!$B$18</c:f>
              <c:numCache>
                <c:formatCode>General</c:formatCode>
                <c:ptCount val="1"/>
              </c:numCache>
            </c:numRef>
          </c:val>
          <c:extLst>
            <c:ext xmlns:c16="http://schemas.microsoft.com/office/drawing/2014/chart" uri="{C3380CC4-5D6E-409C-BE32-E72D297353CC}">
              <c16:uniqueId val="{00000002-6858-40C1-AB86-F463A7BAB9F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4825341327746879"/>
          <c:y val="3.7045893501686362E-2"/>
          <c:w val="0.43902125261865199"/>
          <c:h val="0.720685579784565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896471</xdr:colOff>
      <xdr:row>0</xdr:row>
      <xdr:rowOff>0</xdr:rowOff>
    </xdr:from>
    <xdr:to>
      <xdr:col>8</xdr:col>
      <xdr:colOff>821267</xdr:colOff>
      <xdr:row>6</xdr:row>
      <xdr:rowOff>179294</xdr:rowOff>
    </xdr:to>
    <xdr:pic>
      <xdr:nvPicPr>
        <xdr:cNvPr id="3" name="Image 6">
          <a:extLst>
            <a:ext uri="{FF2B5EF4-FFF2-40B4-BE49-F238E27FC236}">
              <a16:creationId xmlns:a16="http://schemas.microsoft.com/office/drawing/2014/main" id="{06E4A0CB-3FB2-40F9-925D-69B64E5A58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2378138" y="0"/>
          <a:ext cx="11498729" cy="1567827"/>
        </a:xfrm>
        <a:prstGeom prst="rect">
          <a:avLst/>
        </a:prstGeom>
      </xdr:spPr>
    </xdr:pic>
    <xdr:clientData/>
  </xdr:twoCellAnchor>
  <xdr:twoCellAnchor>
    <xdr:from>
      <xdr:col>3</xdr:col>
      <xdr:colOff>1134533</xdr:colOff>
      <xdr:row>1</xdr:row>
      <xdr:rowOff>37353</xdr:rowOff>
    </xdr:from>
    <xdr:to>
      <xdr:col>5</xdr:col>
      <xdr:colOff>62653</xdr:colOff>
      <xdr:row>6</xdr:row>
      <xdr:rowOff>110337</xdr:rowOff>
    </xdr:to>
    <xdr:pic>
      <xdr:nvPicPr>
        <xdr:cNvPr id="5" name="Image 7">
          <a:extLst>
            <a:ext uri="{FF2B5EF4-FFF2-40B4-BE49-F238E27FC236}">
              <a16:creationId xmlns:a16="http://schemas.microsoft.com/office/drawing/2014/main" id="{A5B02AEB-4FA2-42E5-8A78-103DE36312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5600" y="232086"/>
          <a:ext cx="1383453" cy="1266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813433</xdr:colOff>
      <xdr:row>0</xdr:row>
      <xdr:rowOff>0</xdr:rowOff>
    </xdr:from>
    <xdr:to>
      <xdr:col>10</xdr:col>
      <xdr:colOff>895264</xdr:colOff>
      <xdr:row>6</xdr:row>
      <xdr:rowOff>169769</xdr:rowOff>
    </xdr:to>
    <xdr:pic>
      <xdr:nvPicPr>
        <xdr:cNvPr id="2" name="Image 6">
          <a:extLst>
            <a:ext uri="{FF2B5EF4-FFF2-40B4-BE49-F238E27FC236}">
              <a16:creationId xmlns:a16="http://schemas.microsoft.com/office/drawing/2014/main" id="{1F04D941-F1D7-4B63-988D-E52AD35777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8231027" y="0"/>
          <a:ext cx="8023300" cy="1241332"/>
        </a:xfrm>
        <a:prstGeom prst="rect">
          <a:avLst/>
        </a:prstGeom>
      </xdr:spPr>
    </xdr:pic>
    <xdr:clientData/>
  </xdr:twoCellAnchor>
  <xdr:twoCellAnchor>
    <xdr:from>
      <xdr:col>6</xdr:col>
      <xdr:colOff>1316878</xdr:colOff>
      <xdr:row>1</xdr:row>
      <xdr:rowOff>84978</xdr:rowOff>
    </xdr:from>
    <xdr:to>
      <xdr:col>7</xdr:col>
      <xdr:colOff>793750</xdr:colOff>
      <xdr:row>6</xdr:row>
      <xdr:rowOff>95250</xdr:rowOff>
    </xdr:to>
    <xdr:pic>
      <xdr:nvPicPr>
        <xdr:cNvPr id="3" name="Image 7">
          <a:extLst>
            <a:ext uri="{FF2B5EF4-FFF2-40B4-BE49-F238E27FC236}">
              <a16:creationId xmlns:a16="http://schemas.microsoft.com/office/drawing/2014/main" id="{F959D64E-7139-4661-973C-57E51F8CED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98803" y="265953"/>
          <a:ext cx="1048497" cy="10961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1060823</xdr:colOff>
      <xdr:row>6</xdr:row>
      <xdr:rowOff>245782</xdr:rowOff>
    </xdr:to>
    <xdr:pic>
      <xdr:nvPicPr>
        <xdr:cNvPr id="3" name="Image 6">
          <a:extLst>
            <a:ext uri="{FF2B5EF4-FFF2-40B4-BE49-F238E27FC236}">
              <a16:creationId xmlns:a16="http://schemas.microsoft.com/office/drawing/2014/main" id="{FAB3327D-D9F4-4C11-A9A6-CF0C7162A1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0" y="0"/>
          <a:ext cx="7791823" cy="1341157"/>
        </a:xfrm>
        <a:prstGeom prst="rect">
          <a:avLst/>
        </a:prstGeom>
      </xdr:spPr>
    </xdr:pic>
    <xdr:clientData/>
  </xdr:twoCellAnchor>
  <xdr:twoCellAnchor>
    <xdr:from>
      <xdr:col>3</xdr:col>
      <xdr:colOff>823259</xdr:colOff>
      <xdr:row>1</xdr:row>
      <xdr:rowOff>72091</xdr:rowOff>
    </xdr:from>
    <xdr:to>
      <xdr:col>4</xdr:col>
      <xdr:colOff>171823</xdr:colOff>
      <xdr:row>6</xdr:row>
      <xdr:rowOff>7938</xdr:rowOff>
    </xdr:to>
    <xdr:pic>
      <xdr:nvPicPr>
        <xdr:cNvPr id="5" name="Image 7">
          <a:extLst>
            <a:ext uri="{FF2B5EF4-FFF2-40B4-BE49-F238E27FC236}">
              <a16:creationId xmlns:a16="http://schemas.microsoft.com/office/drawing/2014/main" id="{9A719F54-8EBF-486A-B66F-9A6D25D5C1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58509" y="254654"/>
          <a:ext cx="840814" cy="8486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163195</xdr:colOff>
      <xdr:row>0</xdr:row>
      <xdr:rowOff>123190</xdr:rowOff>
    </xdr:from>
    <xdr:to>
      <xdr:col>8</xdr:col>
      <xdr:colOff>638176</xdr:colOff>
      <xdr:row>20</xdr:row>
      <xdr:rowOff>104775</xdr:rowOff>
    </xdr:to>
    <xdr:graphicFrame macro="">
      <xdr:nvGraphicFramePr>
        <xdr:cNvPr id="2" name="Graphique 1">
          <a:extLst>
            <a:ext uri="{FF2B5EF4-FFF2-40B4-BE49-F238E27FC236}">
              <a16:creationId xmlns:a16="http://schemas.microsoft.com/office/drawing/2014/main" id="{05C3B196-217D-795F-4B16-36A4269332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142875</xdr:colOff>
      <xdr:row>21</xdr:row>
      <xdr:rowOff>19047</xdr:rowOff>
    </xdr:from>
    <xdr:to>
      <xdr:col>11</xdr:col>
      <xdr:colOff>285750</xdr:colOff>
      <xdr:row>56</xdr:row>
      <xdr:rowOff>0</xdr:rowOff>
    </xdr:to>
    <xdr:graphicFrame macro="">
      <xdr:nvGraphicFramePr>
        <xdr:cNvPr id="4" name="Graphique 3">
          <a:extLst>
            <a:ext uri="{FF2B5EF4-FFF2-40B4-BE49-F238E27FC236}">
              <a16:creationId xmlns:a16="http://schemas.microsoft.com/office/drawing/2014/main" id="{AC06B4FD-1D9B-090C-EC3C-0A90EC5AEB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notes1412A3\Plan%20Approvisionnement%20BCIAT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ERVICES\SBIO\ECHANGES\Partage%20GAUTHIER%20Alice\Base_Suivi_app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s Combustibles"/>
      <sheetName val="Garanties Combustibles"/>
      <sheetName val="Mobilisation de la ressource"/>
      <sheetName val="Fournisseurs"/>
      <sheetName val="Environnement"/>
      <sheetName val="paramètres entrée"/>
      <sheetName val="Utilitaires"/>
      <sheetName val="Liste coherence pci"/>
      <sheetName val="Outil Conversion prix"/>
      <sheetName val="données"/>
    </sheetNames>
    <sheetDataSet>
      <sheetData sheetId="0">
        <row r="5">
          <cell r="C5" t="str">
            <v>Combustibles</v>
          </cell>
        </row>
      </sheetData>
      <sheetData sheetId="1"/>
      <sheetData sheetId="2"/>
      <sheetData sheetId="3"/>
      <sheetData sheetId="4"/>
      <sheetData sheetId="5">
        <row r="4">
          <cell r="B4" t="str">
            <v>Sylviculture</v>
          </cell>
          <cell r="E4" t="str">
            <v>oui</v>
          </cell>
          <cell r="H4">
            <v>0</v>
          </cell>
        </row>
        <row r="5">
          <cell r="E5" t="str">
            <v>non</v>
          </cell>
          <cell r="H5">
            <v>1</v>
          </cell>
        </row>
        <row r="6">
          <cell r="H6">
            <v>2</v>
          </cell>
        </row>
        <row r="7">
          <cell r="H7">
            <v>3</v>
          </cell>
        </row>
        <row r="8">
          <cell r="H8">
            <v>4</v>
          </cell>
        </row>
        <row r="9">
          <cell r="H9">
            <v>5</v>
          </cell>
        </row>
        <row r="10">
          <cell r="H10">
            <v>6</v>
          </cell>
        </row>
        <row r="11">
          <cell r="H11">
            <v>7</v>
          </cell>
        </row>
        <row r="12">
          <cell r="H12">
            <v>8</v>
          </cell>
        </row>
        <row r="13">
          <cell r="H13">
            <v>9</v>
          </cell>
        </row>
        <row r="14">
          <cell r="H14">
            <v>10</v>
          </cell>
        </row>
        <row r="15">
          <cell r="H15">
            <v>11</v>
          </cell>
        </row>
        <row r="16">
          <cell r="H16">
            <v>12</v>
          </cell>
        </row>
        <row r="17">
          <cell r="H17">
            <v>13</v>
          </cell>
        </row>
        <row r="18">
          <cell r="H18">
            <v>14</v>
          </cell>
        </row>
        <row r="19">
          <cell r="H19">
            <v>15</v>
          </cell>
        </row>
        <row r="20">
          <cell r="H20">
            <v>16</v>
          </cell>
        </row>
        <row r="21">
          <cell r="H21">
            <v>17</v>
          </cell>
        </row>
        <row r="22">
          <cell r="H22">
            <v>18</v>
          </cell>
        </row>
        <row r="23">
          <cell r="H23">
            <v>19</v>
          </cell>
        </row>
        <row r="24">
          <cell r="H24">
            <v>20</v>
          </cell>
        </row>
        <row r="25">
          <cell r="H25" t="str">
            <v>Ne s'engage pas</v>
          </cell>
        </row>
      </sheetData>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énéral"/>
      <sheetName val="Approvisionnement"/>
      <sheetName val="Approvisionnement_V"/>
      <sheetName val="Recodage fournisseur"/>
      <sheetName val="Fournisseurs"/>
      <sheetName val="Fournisseurs_V"/>
      <sheetName val="Fournisseurs_principaux"/>
      <sheetName val="Import_Export_2013"/>
      <sheetName val="Import_Export_2016"/>
      <sheetName val="National"/>
      <sheetName val="Haute-Normandie"/>
      <sheetName val="Ile-de-France"/>
      <sheetName val="Languedoc-Roussillon"/>
      <sheetName val="Limousin"/>
      <sheetName val="Lorraine"/>
      <sheetName val="Midi-Pyrénées"/>
      <sheetName val="Nord-Pas-de-Calais"/>
      <sheetName val="Pays-de-la-Loire"/>
      <sheetName val="Picardie"/>
      <sheetName val="Poitou-Charentes"/>
      <sheetName val="Provence-Alpes-Côte d'Azur"/>
      <sheetName val="Rhône-Alpes"/>
      <sheetName val="Département_region"/>
      <sheetName val="Feui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Alsace</v>
          </cell>
          <cell r="B1" t="str">
            <v>Plaquettes forestières (référentiel 2008 - 1A - PF)</v>
          </cell>
        </row>
        <row r="2">
          <cell r="A2" t="str">
            <v>Aquitaine</v>
          </cell>
          <cell r="B2" t="str">
            <v>Plaquettes forestières (référentiel 2008 - 1B - PF)</v>
          </cell>
        </row>
        <row r="3">
          <cell r="A3" t="str">
            <v>Auvergne</v>
          </cell>
          <cell r="B3" t="str">
            <v>Connexes des Industries du Bois (référentiel 2008 - 2 - CIB)</v>
          </cell>
        </row>
        <row r="4">
          <cell r="A4" t="str">
            <v>Basse-Normandie</v>
          </cell>
          <cell r="B4" t="str">
            <v>Produits bois en fin de vie (référentiel 2008 - 3A - PBFV)</v>
          </cell>
        </row>
        <row r="5">
          <cell r="A5" t="str">
            <v>Bourgogne</v>
          </cell>
          <cell r="B5" t="str">
            <v>Produits bois en fin de vie (référentiel 2008  - 3B - PBFV)</v>
          </cell>
        </row>
        <row r="6">
          <cell r="A6" t="str">
            <v>Bretagne</v>
          </cell>
          <cell r="B6" t="str">
            <v>Déchets de bois traités et souillés</v>
          </cell>
        </row>
        <row r="7">
          <cell r="A7" t="str">
            <v>Centre</v>
          </cell>
          <cell r="B7" t="str">
            <v xml:space="preserve">Autres </v>
          </cell>
        </row>
        <row r="8">
          <cell r="A8" t="str">
            <v>Champagne-Ardennes</v>
          </cell>
          <cell r="B8" t="str">
            <v>Sous-produits industriels</v>
          </cell>
        </row>
        <row r="9">
          <cell r="A9" t="str">
            <v>Corse</v>
          </cell>
          <cell r="B9" t="str">
            <v>Sous-produits agricoles</v>
          </cell>
        </row>
        <row r="10">
          <cell r="A10" t="str">
            <v>Franche-Comté</v>
          </cell>
          <cell r="B10" t="str">
            <v>Biogaz</v>
          </cell>
        </row>
        <row r="11">
          <cell r="A11" t="str">
            <v>Haute-Normandie</v>
          </cell>
        </row>
        <row r="12">
          <cell r="A12" t="str">
            <v>Ile-de-France</v>
          </cell>
        </row>
        <row r="13">
          <cell r="A13" t="str">
            <v>Inconnu</v>
          </cell>
        </row>
        <row r="14">
          <cell r="A14" t="str">
            <v>Languedoc-Roussillon</v>
          </cell>
        </row>
        <row r="15">
          <cell r="A15" t="str">
            <v>Limousin</v>
          </cell>
        </row>
        <row r="16">
          <cell r="A16" t="str">
            <v>Lorraine</v>
          </cell>
        </row>
        <row r="17">
          <cell r="A17" t="str">
            <v>Midi-Pyrénées</v>
          </cell>
        </row>
        <row r="18">
          <cell r="A18" t="str">
            <v>Nord-Pas-de-Calais</v>
          </cell>
        </row>
        <row r="19">
          <cell r="A19" t="str">
            <v>Pays-de-la-Loire</v>
          </cell>
        </row>
        <row r="20">
          <cell r="A20" t="str">
            <v>Picardie</v>
          </cell>
        </row>
        <row r="21">
          <cell r="A21" t="str">
            <v>Poitou-Charentes</v>
          </cell>
        </row>
        <row r="22">
          <cell r="A22" t="str">
            <v>Provence-Alpes-Côte d'Azur</v>
          </cell>
        </row>
        <row r="23">
          <cell r="A23" t="str">
            <v>Rhône-Alpes</v>
          </cell>
        </row>
        <row r="24">
          <cell r="A24" t="str">
            <v>Hors France</v>
          </cell>
        </row>
        <row r="25">
          <cell r="A25" t="str">
            <v>Autres régions</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OULIN Leslie" refreshedDate="45629.378834953706" createdVersion="8" refreshedVersion="8" minRefreshableVersion="3" recordCount="19" xr:uid="{436F52C5-6D7D-4B3A-B631-821CD62A1598}">
  <cacheSource type="worksheet">
    <worksheetSource name="Tableau1"/>
  </cacheSource>
  <cacheFields count="14">
    <cacheField name="Catégorie de combustible" numFmtId="0">
      <sharedItems containsNonDate="0" containsBlank="1" count="11">
        <m/>
        <s v="Plaquettes forestières" u="1"/>
        <s v="Connexes des industries du bois" u="1"/>
        <s v="Plaquettes Bocagères, Agroforestières, Paysagères." u="1"/>
        <s v="Plaquettes forestières et assimilées" u="1"/>
        <s v="Connexes et sous produits de l'industrie de première transformation du bois" u="1"/>
        <s v="Bois fin de vie et bois déchets" u="1"/>
        <s v="Granulés" u="1"/>
        <s v="Sous produits industriels" u="1"/>
        <s v="Sous-produits agricoles" u="1"/>
        <s v="Autres" u="1"/>
      </sharedItems>
    </cacheField>
    <cacheField name="Sous catégorie Combustible" numFmtId="49">
      <sharedItems containsNonDate="0" containsBlank="1" count="14">
        <m/>
        <s v="Plaquettes forestières (référentiel 2017 - 1A - PFA)" u="1"/>
        <s v="Plaquettes de produits connexes de scieries et assimilés (référentiel 2017 - 2B - CIB)" u="1"/>
        <s v="Plaquettes bocagères ou agroforestières (référentiel 20017 - 1B - PFA)" u="1"/>
        <s v="Plaquettes paysagères ligneuses (référentiel 2017-1C-PFA)" u="1"/>
        <s v="Ecorces (référentiel 2017- 2A-CIB)" u="1"/>
        <s v="Bois fin de vie utilisables selon la rubrique règlementaire 2910A (SSD) (référentiel 2017-3A-BFVBD)" u="1"/>
        <s v="Bois fin de vie utilisables selon la rubrique règlementaire 2910B (référentiel 2017-3B-BFVBD)" u="1"/>
        <s v="Déchet de bois non dangereux à traiter selon la rubrique règlementaire 2971 des ICPE (référentiel 2017-3C-BFVBD)" u="1"/>
        <s v="Déchet de bois dangereux à traiter selon la rubrique règlementaire 2770 des ICPE (référentiel2017-3D-BFVBD)" u="1"/>
        <s v="Granulés de bois (référentiel 2017-4A-BFVBD)" u="1"/>
        <s v="Sous produits industriels" u="1"/>
        <s v="Sous-produits agricoles" u="1"/>
        <s v="Biogaz" u="1"/>
      </sharedItems>
    </cacheField>
    <cacheField name="Précision libre sur le combustible (type de sous produit agricole, biomasse supplémentaire..)" numFmtId="0">
      <sharedItems containsNonDate="0" containsString="0" containsBlank="1"/>
    </cacheField>
    <cacheField name="Région d'origine du combustible" numFmtId="0">
      <sharedItems containsNonDate="0" containsBlank="1" count="9">
        <m/>
        <s v="Nouvelle Aquitaine" u="1"/>
        <s v="Pays de la Loire" u="1"/>
        <s v="Centre - Val  de Loire" u="1"/>
        <s v="Grand Est" u="1"/>
        <s v="Bourgogne - Franche Comté" u="1"/>
        <s v="Corse" u="1"/>
        <s v="Ile-de-France" u="1"/>
        <s v="Auvergne - Rhône-Alpes " u="1"/>
      </sharedItems>
    </cacheField>
    <cacheField name="Tonnage (t/an) " numFmtId="3">
      <sharedItems containsNonDate="0" containsString="0" containsBlank="1"/>
    </cacheField>
    <cacheField name="Autoconsommation " numFmtId="3">
      <sharedItems containsNonDate="0" containsString="0" containsBlank="1"/>
    </cacheField>
    <cacheField name="PCI (kWh/t)" numFmtId="0">
      <sharedItems containsNonDate="0" containsString="0" containsBlank="1"/>
    </cacheField>
    <cacheField name="MWh" numFmtId="3">
      <sharedItems/>
    </cacheField>
    <cacheField name="% de biomasse (à compléter si le combustible n'est pas 100% biomasse)" numFmtId="0">
      <sharedItems containsNonDate="0" containsString="0" containsBlank="1"/>
    </cacheField>
    <cacheField name="MWh biomasse" numFmtId="165">
      <sharedItems/>
    </cacheField>
    <cacheField name="MWh (%)" numFmtId="9">
      <sharedItems/>
    </cacheField>
    <cacheField name="Taux de combustible certifié PEFC/FSC ou équivalent (%)" numFmtId="9">
      <sharedItems containsNonDate="0" containsString="0" containsBlank="1"/>
    </cacheField>
    <cacheField name="Tonnes de combustible certifié PEFC/FSC ou équivalent" numFmtId="0">
      <sharedItems/>
    </cacheField>
    <cacheField name="Taux régional minimum PEFC/FSC ou équivalent" numFmtId="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E0EE95-0C1F-4C87-BDF2-2E075D4B2F3C}" name="Tableau croisé dynamique1"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B3:D6" firstHeaderRow="0" firstDataRow="1" firstDataCol="1"/>
  <pivotFields count="14">
    <pivotField axis="axisRow" showAll="0">
      <items count="12">
        <item m="1" x="6"/>
        <item m="1" x="5"/>
        <item m="1" x="4"/>
        <item x="0"/>
        <item m="1" x="7"/>
        <item m="1" x="9"/>
        <item m="1" x="8"/>
        <item m="1" x="10"/>
        <item m="1" x="1"/>
        <item m="1" x="2"/>
        <item m="1" x="3"/>
        <item t="default"/>
      </items>
    </pivotField>
    <pivotField showAll="0"/>
    <pivotField showAll="0"/>
    <pivotField axis="axisRow" showAll="0">
      <items count="10">
        <item m="1" x="8"/>
        <item m="1" x="5"/>
        <item m="1" x="3"/>
        <item x="0"/>
        <item m="1" x="6"/>
        <item m="1" x="2"/>
        <item m="1" x="7"/>
        <item m="1" x="4"/>
        <item m="1" x="1"/>
        <item t="default"/>
      </items>
    </pivotField>
    <pivotField showAll="0"/>
    <pivotField showAll="0"/>
    <pivotField showAll="0"/>
    <pivotField dataField="1" showAll="0"/>
    <pivotField showAll="0"/>
    <pivotField dataField="1" showAll="0"/>
    <pivotField showAll="0"/>
    <pivotField showAll="0"/>
    <pivotField showAll="0"/>
    <pivotField showAll="0"/>
  </pivotFields>
  <rowFields count="2">
    <field x="0"/>
    <field x="3"/>
  </rowFields>
  <rowItems count="3">
    <i>
      <x v="3"/>
    </i>
    <i r="1">
      <x v="3"/>
    </i>
    <i t="grand">
      <x/>
    </i>
  </rowItems>
  <colFields count="1">
    <field x="-2"/>
  </colFields>
  <colItems count="2">
    <i>
      <x/>
    </i>
    <i i="1">
      <x v="1"/>
    </i>
  </colItems>
  <dataFields count="2">
    <dataField name="Somme de MWh biomasse" fld="9" baseField="0" baseItem="0" numFmtId="10">
      <extLst>
        <ext xmlns:x14="http://schemas.microsoft.com/office/spreadsheetml/2009/9/main" uri="{E15A36E0-9728-4e99-A89B-3F7291B0FE68}">
          <x14:dataField pivotShowAs="percentOfParentRow"/>
        </ext>
      </extLst>
    </dataField>
    <dataField name="Somme de MWh" fld="7"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6AB1704-EEDA-447A-BF0F-4B913BE23F7A}" name="Tableau croisé dynamique3"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7">
  <location ref="A17:B18" firstHeaderRow="1" firstDataRow="1" firstDataCol="1" rowPageCount="1" colPageCount="1"/>
  <pivotFields count="14">
    <pivotField showAll="0"/>
    <pivotField axis="axisRow" showAll="0">
      <items count="15">
        <item h="1" x="0"/>
        <item m="1" x="1"/>
        <item m="1" x="3"/>
        <item m="1" x="4"/>
        <item m="1" x="5"/>
        <item m="1" x="2"/>
        <item m="1" x="6"/>
        <item m="1" x="7"/>
        <item m="1" x="8"/>
        <item m="1" x="9"/>
        <item m="1" x="10"/>
        <item m="1" x="11"/>
        <item m="1" x="12"/>
        <item m="1" x="13"/>
        <item t="default"/>
      </items>
    </pivotField>
    <pivotField showAll="0"/>
    <pivotField axis="axisPage" showAll="0">
      <items count="10">
        <item m="1" x="8"/>
        <item m="1" x="5"/>
        <item m="1" x="3"/>
        <item m="1" x="6"/>
        <item m="1" x="4"/>
        <item m="1" x="7"/>
        <item m="1" x="2"/>
        <item x="0"/>
        <item m="1" x="1"/>
        <item t="default"/>
      </items>
    </pivotField>
    <pivotField dataField="1" showAll="0"/>
    <pivotField showAll="0"/>
    <pivotField showAll="0"/>
    <pivotField showAll="0"/>
    <pivotField showAll="0"/>
    <pivotField showAll="0"/>
    <pivotField showAll="0"/>
    <pivotField showAll="0"/>
    <pivotField showAll="0"/>
    <pivotField showAll="0"/>
  </pivotFields>
  <rowFields count="1">
    <field x="1"/>
  </rowFields>
  <rowItems count="1">
    <i t="grand">
      <x/>
    </i>
  </rowItems>
  <colItems count="1">
    <i/>
  </colItems>
  <pageFields count="1">
    <pageField fld="3" hier="-1"/>
  </pageFields>
  <dataFields count="1">
    <dataField name="Somme de Tonnage (t/an) " fld="4" baseField="0" baseItem="0"/>
  </dataFields>
  <chartFormats count="10">
    <chartFormat chart="0" format="1" series="1">
      <pivotArea type="data" outline="0" fieldPosition="0">
        <references count="1">
          <reference field="4294967294" count="1" selected="0">
            <x v="0"/>
          </reference>
        </references>
      </pivotArea>
    </chartFormat>
    <chartFormat chart="0" format="2">
      <pivotArea type="data" outline="0" fieldPosition="0">
        <references count="2">
          <reference field="4294967294" count="1" selected="0">
            <x v="0"/>
          </reference>
          <reference field="1" count="1" selected="0">
            <x v="1"/>
          </reference>
        </references>
      </pivotArea>
    </chartFormat>
    <chartFormat chart="0" format="3">
      <pivotArea type="data" outline="0" fieldPosition="0">
        <references count="2">
          <reference field="4294967294" count="1" selected="0">
            <x v="0"/>
          </reference>
          <reference field="1" count="1" selected="0">
            <x v="2"/>
          </reference>
        </references>
      </pivotArea>
    </chartFormat>
    <chartFormat chart="0" format="4">
      <pivotArea type="data" outline="0" fieldPosition="0">
        <references count="2">
          <reference field="4294967294" count="1" selected="0">
            <x v="0"/>
          </reference>
          <reference field="1" count="1" selected="0">
            <x v="10"/>
          </reference>
        </references>
      </pivotArea>
    </chartFormat>
    <chartFormat chart="0" format="5">
      <pivotArea type="data" outline="0" fieldPosition="0">
        <references count="2">
          <reference field="4294967294" count="1" selected="0">
            <x v="0"/>
          </reference>
          <reference field="1" count="1" selected="0">
            <x v="5"/>
          </reference>
        </references>
      </pivotArea>
    </chartFormat>
    <chartFormat chart="0" format="6">
      <pivotArea type="data" outline="0" fieldPosition="0">
        <references count="2">
          <reference field="4294967294" count="1" selected="0">
            <x v="0"/>
          </reference>
          <reference field="1" count="1" selected="0">
            <x v="7"/>
          </reference>
        </references>
      </pivotArea>
    </chartFormat>
    <chartFormat chart="0" format="7">
      <pivotArea type="data" outline="0" fieldPosition="0">
        <references count="2">
          <reference field="4294967294" count="1" selected="0">
            <x v="0"/>
          </reference>
          <reference field="1" count="1" selected="0">
            <x v="4"/>
          </reference>
        </references>
      </pivotArea>
    </chartFormat>
    <chartFormat chart="0" format="8">
      <pivotArea type="data" outline="0" fieldPosition="0">
        <references count="2">
          <reference field="4294967294" count="1" selected="0">
            <x v="0"/>
          </reference>
          <reference field="1" count="1" selected="0">
            <x v="11"/>
          </reference>
        </references>
      </pivotArea>
    </chartFormat>
    <chartFormat chart="0" format="9">
      <pivotArea type="data" outline="0" fieldPosition="0">
        <references count="2">
          <reference field="4294967294" count="1" selected="0">
            <x v="0"/>
          </reference>
          <reference field="1" count="1" selected="0">
            <x v="12"/>
          </reference>
        </references>
      </pivotArea>
    </chartFormat>
    <chartFormat chart="0" format="10">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064F128-3229-4C2F-A1D6-BD4000F12B9A}" name="Tableau croisé dynamique4"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17">
  <location ref="A3:B4" firstHeaderRow="1" firstDataRow="1" firstDataCol="1" rowPageCount="1" colPageCount="1"/>
  <pivotFields count="14">
    <pivotField axis="axisRow" showAll="0">
      <items count="12">
        <item m="1" x="6"/>
        <item m="1" x="5"/>
        <item m="1" x="7"/>
        <item m="1" x="4"/>
        <item m="1" x="9"/>
        <item h="1" x="0"/>
        <item m="1" x="8"/>
        <item m="1" x="10"/>
        <item m="1" x="1"/>
        <item m="1" x="2"/>
        <item m="1" x="3"/>
        <item t="default"/>
      </items>
    </pivotField>
    <pivotField showAll="0"/>
    <pivotField showAll="0"/>
    <pivotField axis="axisPage" showAll="0">
      <items count="10">
        <item m="1" x="8"/>
        <item m="1" x="5"/>
        <item m="1" x="3"/>
        <item m="1" x="6"/>
        <item m="1" x="4"/>
        <item m="1" x="7"/>
        <item m="1" x="2"/>
        <item x="0"/>
        <item m="1" x="1"/>
        <item t="default"/>
      </items>
    </pivotField>
    <pivotField dataField="1" showAll="0"/>
    <pivotField showAll="0"/>
    <pivotField showAll="0"/>
    <pivotField showAll="0"/>
    <pivotField showAll="0"/>
    <pivotField showAll="0"/>
    <pivotField showAll="0"/>
    <pivotField showAll="0"/>
    <pivotField showAll="0"/>
    <pivotField showAll="0"/>
  </pivotFields>
  <rowFields count="1">
    <field x="0"/>
  </rowFields>
  <rowItems count="1">
    <i t="grand">
      <x/>
    </i>
  </rowItems>
  <colItems count="1">
    <i/>
  </colItems>
  <pageFields count="1">
    <pageField fld="3" hier="-1"/>
  </pageFields>
  <dataFields count="1">
    <dataField name="Somme de Tonnage (t/an) " fld="4" baseField="0" baseItem="0"/>
  </dataFields>
  <chartFormats count="7">
    <chartFormat chart="0" format="24" series="1">
      <pivotArea type="data" outline="0" fieldPosition="0">
        <references count="1">
          <reference field="4294967294" count="1" selected="0">
            <x v="0"/>
          </reference>
        </references>
      </pivotArea>
    </chartFormat>
    <chartFormat chart="0" format="32">
      <pivotArea type="data" outline="0" fieldPosition="0">
        <references count="2">
          <reference field="4294967294" count="1" selected="0">
            <x v="0"/>
          </reference>
          <reference field="0" count="1" selected="0">
            <x v="0"/>
          </reference>
        </references>
      </pivotArea>
    </chartFormat>
    <chartFormat chart="0" format="33">
      <pivotArea type="data" outline="0" fieldPosition="0">
        <references count="2">
          <reference field="4294967294" count="1" selected="0">
            <x v="0"/>
          </reference>
          <reference field="0" count="1" selected="0">
            <x v="1"/>
          </reference>
        </references>
      </pivotArea>
    </chartFormat>
    <chartFormat chart="0" format="34">
      <pivotArea type="data" outline="0" fieldPosition="0">
        <references count="2">
          <reference field="4294967294" count="1" selected="0">
            <x v="0"/>
          </reference>
          <reference field="0" count="1" selected="0">
            <x v="2"/>
          </reference>
        </references>
      </pivotArea>
    </chartFormat>
    <chartFormat chart="0" format="35">
      <pivotArea type="data" outline="0" fieldPosition="0">
        <references count="2">
          <reference field="4294967294" count="1" selected="0">
            <x v="0"/>
          </reference>
          <reference field="0" count="1" selected="0">
            <x v="3"/>
          </reference>
        </references>
      </pivotArea>
    </chartFormat>
    <chartFormat chart="0" format="36">
      <pivotArea type="data" outline="0" fieldPosition="0">
        <references count="2">
          <reference field="4294967294" count="1" selected="0">
            <x v="0"/>
          </reference>
          <reference field="0" count="1" selected="0">
            <x v="4"/>
          </reference>
        </references>
      </pivotArea>
    </chartFormat>
    <chartFormat chart="0" format="37">
      <pivotArea type="data" outline="0" fieldPosition="0">
        <references count="2">
          <reference field="4294967294" count="1" selected="0">
            <x v="0"/>
          </reference>
          <reference field="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BE231C-E32C-45BB-82CB-E13689B888A7}" name="Tableau1" displayName="Tableau1" ref="A32:N51" totalsRowShown="0" headerRowDxfId="18" dataDxfId="16" headerRowBorderDxfId="17" tableBorderDxfId="15" totalsRowBorderDxfId="14">
  <autoFilter ref="A32:N51" xr:uid="{CFBE231C-E32C-45BB-82CB-E13689B888A7}"/>
  <tableColumns count="14">
    <tableColumn id="2" xr3:uid="{5B83D322-09E0-400F-BD16-57A1B53C26F1}" name="Catégorie de combustible" dataDxfId="13"/>
    <tableColumn id="3" xr3:uid="{BC2032F1-FBBA-449C-9C3A-5ECAB5AD6ACD}" name="Sous catégorie Combustible" dataDxfId="12"/>
    <tableColumn id="4" xr3:uid="{BA9373F5-FA06-4AD7-A8F1-5ED9FE57F2D7}" name="Précision libre sur le combustible (type de sous produit agricole, biomasse supplémentaire..)" dataDxfId="11" dataCellStyle="Pourcentage"/>
    <tableColumn id="5" xr3:uid="{B6DF3453-5B62-4C13-A0A0-DA618B08B243}" name="Région d'origine du combustible" dataDxfId="10"/>
    <tableColumn id="6" xr3:uid="{7DF4B373-9281-4EDF-9EFF-FF0CCBA22A0E}" name="Tonnage (t/an) " dataDxfId="9"/>
    <tableColumn id="7" xr3:uid="{C180F8B7-30C9-4365-883E-3E28A652749F}" name="Autoconsommation " dataDxfId="8"/>
    <tableColumn id="8" xr3:uid="{2F88DE13-E9FD-4CAE-8F21-14C226BFEFFF}" name="PCI (kWh/t)" dataDxfId="7"/>
    <tableColumn id="9" xr3:uid="{B6CADAF9-0BF5-435B-BAC1-206FB5AFB2B6}" name="MWh" dataDxfId="6">
      <calculatedColumnFormula>IF(E33*G33/1000=0,"",E33*G33/1000)</calculatedColumnFormula>
    </tableColumn>
    <tableColumn id="10" xr3:uid="{F869B7D7-3CF8-4350-B094-28AEEE9B6A98}" name="% de biomasse (à compléter si le combustible n'est pas 100% biomasse)" dataDxfId="5" dataCellStyle="Pourcentage"/>
    <tableColumn id="11" xr3:uid="{3AEF9E9B-495D-410D-9BBC-ECA0AB746981}" name="MWh biomasse" dataDxfId="4" dataCellStyle="Milliers">
      <calculatedColumnFormula>IF(I33="",H33,H33*I33)</calculatedColumnFormula>
    </tableColumn>
    <tableColumn id="12" xr3:uid="{EC918632-60F8-4727-A6C6-42FFF282E040}" name="MWh (%)" dataDxfId="3">
      <calculatedColumnFormula>IF(J33="","",J33/SUM($J$33:$J$51))</calculatedColumnFormula>
    </tableColumn>
    <tableColumn id="17" xr3:uid="{9B39CB16-C35A-4E4F-84D4-F30839B76AB1}" name="Taux de combustible certifié PEFC/FSC ou équivalent (%)" dataDxfId="2" dataCellStyle="Pourcentage"/>
    <tableColumn id="14" xr3:uid="{9563B2C4-CC50-4356-857A-FA23E0AFA3A1}" name="Tonnes de combustible certifié PEFC/FSC ou équivalent" dataDxfId="1">
      <calculatedColumnFormula>IF(OR(B33='Nature combustibles'!$B$2,B33='Nature combustibles'!$B$11,B33='Nature combustibles'!$B$13),IF(E33*Tableau1[[#This Row],[Taux de combustible certifié PEFC/FSC ou équivalent (%)]]/1000=0,"",E33*Tableau1[[#This Row],[Taux de combustible certifié PEFC/FSC ou équivalent (%)]]),"")</calculatedColumnFormula>
    </tableColumn>
    <tableColumn id="15" xr3:uid="{E173B610-7521-4418-8472-FE9994FE75F2}" name="Taux régional minimum PEFC/FSC ou équivalent" dataDxfId="0">
      <calculatedColumnFormula>IF(OR(B33='Nature combustibles'!$B$11,B33='Nature combustibles'!$B$13),IF(D33="Hors France",100%,30%),IF(B33='Nature combustibles'!$B$2,VLOOKUP(D33,'Taux certification régional'!$A$2:$B$15,2,FALSE),""))</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sheetPr>
  <dimension ref="A1:R145"/>
  <sheetViews>
    <sheetView showGridLines="0" topLeftCell="A15" zoomScale="90" zoomScaleNormal="90" workbookViewId="0">
      <selection activeCell="D33" sqref="D33"/>
    </sheetView>
  </sheetViews>
  <sheetFormatPr baseColWidth="10" defaultColWidth="11.453125" defaultRowHeight="15.5" x14ac:dyDescent="0.35"/>
  <cols>
    <col min="1" max="1" width="21.54296875" style="51" customWidth="1"/>
    <col min="2" max="2" width="45.7265625" style="51" customWidth="1"/>
    <col min="3" max="3" width="41.7265625" style="51" customWidth="1"/>
    <col min="4" max="4" width="19.81640625" style="51" customWidth="1"/>
    <col min="5" max="5" width="15.81640625" style="51" customWidth="1"/>
    <col min="6" max="6" width="23.26953125" style="51" customWidth="1"/>
    <col min="7" max="7" width="15.81640625" style="51" customWidth="1"/>
    <col min="8" max="8" width="15.7265625" style="51" customWidth="1"/>
    <col min="9" max="9" width="23.81640625" style="51" customWidth="1"/>
    <col min="10" max="10" width="19.7265625" style="51" customWidth="1"/>
    <col min="11" max="11" width="20.81640625" style="51" customWidth="1"/>
    <col min="12" max="12" width="22" style="51" customWidth="1"/>
    <col min="13" max="13" width="22.26953125" style="51" customWidth="1"/>
    <col min="14" max="14" width="16.81640625" style="51" customWidth="1"/>
    <col min="15" max="15" width="44.1796875" style="51" customWidth="1"/>
    <col min="16" max="16384" width="11.453125" style="51"/>
  </cols>
  <sheetData>
    <row r="1" spans="1:18" x14ac:dyDescent="0.35">
      <c r="A1" s="235"/>
      <c r="B1" s="235"/>
      <c r="C1" s="235"/>
      <c r="D1" s="235"/>
      <c r="E1" s="235"/>
      <c r="F1" s="235"/>
      <c r="G1" s="235"/>
      <c r="H1" s="235"/>
      <c r="I1" s="235"/>
      <c r="J1" s="235"/>
      <c r="K1" s="235"/>
      <c r="L1" s="235"/>
      <c r="M1" s="235"/>
      <c r="N1" s="50"/>
      <c r="O1" s="50"/>
      <c r="P1" s="50"/>
      <c r="Q1" s="50"/>
      <c r="R1" s="50"/>
    </row>
    <row r="2" spans="1:18" x14ac:dyDescent="0.35">
      <c r="A2" s="235"/>
      <c r="B2" s="235"/>
      <c r="C2" s="235"/>
      <c r="D2" s="235"/>
      <c r="E2" s="235"/>
      <c r="F2" s="235"/>
      <c r="G2" s="235"/>
      <c r="H2" s="235"/>
      <c r="I2" s="235"/>
      <c r="J2" s="235"/>
      <c r="K2" s="235"/>
      <c r="L2" s="235"/>
      <c r="M2" s="235"/>
      <c r="N2" s="50"/>
      <c r="O2" s="50"/>
      <c r="P2" s="50"/>
      <c r="Q2" s="50"/>
      <c r="R2" s="50"/>
    </row>
    <row r="3" spans="1:18" x14ac:dyDescent="0.35">
      <c r="A3" s="235" t="s">
        <v>25</v>
      </c>
      <c r="B3" s="235"/>
      <c r="C3" s="235"/>
      <c r="D3" s="235"/>
      <c r="E3" s="235"/>
      <c r="F3" s="235"/>
      <c r="G3" s="235"/>
      <c r="H3" s="235"/>
      <c r="I3" s="235"/>
      <c r="J3" s="235"/>
      <c r="K3" s="235"/>
      <c r="L3" s="235"/>
      <c r="M3" s="235"/>
      <c r="N3" s="50"/>
      <c r="O3" s="50"/>
      <c r="P3" s="50"/>
      <c r="Q3" s="50"/>
      <c r="R3" s="50"/>
    </row>
    <row r="4" spans="1:18" x14ac:dyDescent="0.35">
      <c r="A4" s="235"/>
      <c r="B4" s="235"/>
      <c r="C4" s="235"/>
      <c r="D4" s="235"/>
      <c r="E4" s="235"/>
      <c r="F4" s="235"/>
      <c r="G4" s="235"/>
      <c r="H4" s="235"/>
      <c r="I4" s="235"/>
      <c r="J4" s="235"/>
      <c r="K4" s="235"/>
      <c r="L4" s="235"/>
      <c r="M4" s="235"/>
      <c r="N4" s="50"/>
      <c r="O4" s="50"/>
      <c r="P4" s="50"/>
      <c r="Q4" s="50"/>
      <c r="R4" s="50"/>
    </row>
    <row r="5" spans="1:18" x14ac:dyDescent="0.35">
      <c r="A5" s="235"/>
      <c r="B5" s="235"/>
      <c r="C5" s="235"/>
      <c r="D5" s="235"/>
      <c r="E5" s="235"/>
      <c r="F5" s="235"/>
      <c r="G5" s="235"/>
      <c r="H5" s="235"/>
      <c r="I5" s="235"/>
      <c r="J5" s="235"/>
      <c r="K5" s="235"/>
      <c r="L5" s="235"/>
      <c r="M5" s="235"/>
      <c r="N5" s="50"/>
      <c r="O5" s="50"/>
      <c r="P5" s="50"/>
      <c r="Q5" s="50"/>
      <c r="R5" s="50"/>
    </row>
    <row r="6" spans="1:18" ht="32.5" customHeight="1" x14ac:dyDescent="0.35">
      <c r="A6" s="235" t="s">
        <v>25</v>
      </c>
      <c r="B6" s="235"/>
      <c r="C6" s="235"/>
      <c r="D6" s="235"/>
      <c r="E6" s="235"/>
      <c r="F6" s="235"/>
      <c r="G6" s="235"/>
      <c r="H6" s="235"/>
      <c r="I6" s="235"/>
      <c r="J6" s="235"/>
      <c r="K6" s="235"/>
      <c r="L6" s="235"/>
      <c r="M6" s="235"/>
      <c r="N6" s="50"/>
      <c r="O6" s="50"/>
      <c r="P6" s="50"/>
      <c r="Q6" s="50"/>
      <c r="R6" s="50"/>
    </row>
    <row r="7" spans="1:18" ht="25.5" customHeight="1" thickBot="1" x14ac:dyDescent="0.4">
      <c r="A7" s="49"/>
      <c r="B7" s="49"/>
      <c r="C7" s="49"/>
      <c r="D7" s="49"/>
      <c r="E7" s="49"/>
      <c r="F7" s="49"/>
      <c r="G7" s="49"/>
      <c r="H7" s="49"/>
      <c r="I7" s="49"/>
      <c r="J7" s="49"/>
      <c r="K7" s="49"/>
      <c r="L7" s="49"/>
      <c r="M7" s="49"/>
      <c r="N7" s="50"/>
      <c r="O7" s="50"/>
      <c r="P7" s="50"/>
      <c r="Q7" s="50"/>
      <c r="R7" s="50"/>
    </row>
    <row r="8" spans="1:18" ht="28.9" customHeight="1" thickBot="1" x14ac:dyDescent="0.4">
      <c r="A8" s="226" t="s">
        <v>131</v>
      </c>
      <c r="B8" s="226"/>
      <c r="C8" s="226"/>
      <c r="D8" s="226"/>
      <c r="E8" s="226"/>
      <c r="F8" s="226"/>
      <c r="G8" s="226"/>
      <c r="H8" s="226"/>
      <c r="I8" s="226"/>
      <c r="J8" s="226"/>
      <c r="K8" s="226"/>
      <c r="L8" s="120"/>
      <c r="M8" s="52"/>
      <c r="N8" s="53"/>
      <c r="O8" s="54"/>
      <c r="P8" s="54"/>
      <c r="Q8" s="54"/>
      <c r="R8" s="54"/>
    </row>
    <row r="9" spans="1:18" x14ac:dyDescent="0.35">
      <c r="A9" s="49"/>
      <c r="B9" s="49"/>
      <c r="C9" s="49"/>
      <c r="D9" s="49"/>
      <c r="E9" s="49"/>
      <c r="F9" s="49"/>
      <c r="G9" s="49"/>
      <c r="H9" s="49"/>
      <c r="I9" s="49"/>
      <c r="J9" s="49"/>
      <c r="K9" s="49"/>
      <c r="L9" s="49"/>
      <c r="M9" s="50"/>
      <c r="N9" s="50"/>
      <c r="O9" s="50"/>
      <c r="P9" s="50"/>
      <c r="Q9" s="50"/>
      <c r="R9" s="50"/>
    </row>
    <row r="10" spans="1:18" x14ac:dyDescent="0.35">
      <c r="A10" s="55" t="s">
        <v>54</v>
      </c>
      <c r="B10" s="49"/>
      <c r="C10" s="49"/>
      <c r="D10" s="49"/>
      <c r="E10" s="49"/>
      <c r="F10" s="49"/>
      <c r="G10" s="49"/>
      <c r="H10" s="49"/>
      <c r="I10" s="49"/>
      <c r="J10" s="49"/>
      <c r="K10" s="49"/>
      <c r="L10" s="49"/>
      <c r="M10" s="50"/>
      <c r="N10" s="50"/>
      <c r="O10" s="50"/>
      <c r="P10" s="50"/>
      <c r="Q10" s="50"/>
      <c r="R10" s="50"/>
    </row>
    <row r="11" spans="1:18" ht="24.65" customHeight="1" x14ac:dyDescent="0.35">
      <c r="A11" s="227" t="s">
        <v>51</v>
      </c>
      <c r="B11" s="231" t="s">
        <v>52</v>
      </c>
      <c r="C11" s="232"/>
      <c r="D11" s="232"/>
      <c r="E11" s="233"/>
      <c r="F11" s="40"/>
      <c r="G11" s="49"/>
      <c r="H11" s="49"/>
      <c r="I11" s="49"/>
      <c r="J11" s="49"/>
      <c r="K11" s="49"/>
      <c r="L11" s="49"/>
      <c r="M11" s="50"/>
      <c r="N11" s="50"/>
      <c r="O11" s="50"/>
      <c r="P11" s="50"/>
      <c r="Q11" s="50"/>
      <c r="R11" s="50"/>
    </row>
    <row r="12" spans="1:18" ht="25.15" customHeight="1" x14ac:dyDescent="0.35">
      <c r="A12" s="227"/>
      <c r="B12" s="228" t="s">
        <v>53</v>
      </c>
      <c r="C12" s="229"/>
      <c r="D12" s="229"/>
      <c r="E12" s="230"/>
      <c r="F12" s="41"/>
      <c r="G12" s="49"/>
      <c r="H12" s="49"/>
      <c r="I12" s="49"/>
      <c r="J12" s="49"/>
      <c r="K12" s="49"/>
      <c r="L12" s="49"/>
      <c r="M12" s="50"/>
      <c r="N12" s="50"/>
      <c r="O12" s="50"/>
      <c r="P12" s="50"/>
      <c r="Q12" s="50"/>
      <c r="R12" s="50"/>
    </row>
    <row r="13" spans="1:18" x14ac:dyDescent="0.35">
      <c r="A13" s="49"/>
      <c r="B13" s="49"/>
      <c r="C13" s="49"/>
      <c r="D13" s="49"/>
      <c r="E13" s="49"/>
      <c r="F13" s="49"/>
      <c r="G13" s="49"/>
      <c r="H13" s="49"/>
      <c r="I13" s="49"/>
      <c r="J13" s="49"/>
      <c r="K13" s="49"/>
      <c r="L13" s="49"/>
      <c r="M13" s="50"/>
      <c r="N13" s="50"/>
      <c r="O13" s="50"/>
      <c r="P13" s="50"/>
      <c r="Q13" s="50"/>
      <c r="R13" s="50"/>
    </row>
    <row r="14" spans="1:18" x14ac:dyDescent="0.35">
      <c r="A14" s="49"/>
      <c r="B14" s="49"/>
      <c r="C14" s="49"/>
      <c r="D14" s="49"/>
      <c r="E14" s="49"/>
      <c r="F14" s="49"/>
      <c r="G14" s="49"/>
      <c r="H14" s="49"/>
      <c r="I14" s="49"/>
      <c r="J14" s="49"/>
      <c r="K14" s="49"/>
      <c r="L14" s="49"/>
      <c r="M14" s="50"/>
      <c r="N14" s="50"/>
      <c r="O14" s="50"/>
      <c r="P14" s="50"/>
      <c r="Q14" s="50"/>
      <c r="R14" s="50"/>
    </row>
    <row r="15" spans="1:18" ht="32.5" customHeight="1" x14ac:dyDescent="0.35">
      <c r="A15" s="234" t="s">
        <v>123</v>
      </c>
      <c r="B15" s="234"/>
      <c r="C15" s="234"/>
      <c r="D15" s="234"/>
      <c r="E15" s="234"/>
      <c r="F15" s="56"/>
      <c r="G15" s="56"/>
      <c r="H15" s="56"/>
      <c r="I15" s="57"/>
      <c r="J15" s="49"/>
      <c r="K15" s="49"/>
      <c r="L15" s="49"/>
      <c r="M15" s="50"/>
      <c r="N15" s="50"/>
      <c r="O15" s="50"/>
      <c r="P15" s="50"/>
      <c r="Q15" s="50"/>
      <c r="R15" s="50"/>
    </row>
    <row r="16" spans="1:18" ht="30" customHeight="1" x14ac:dyDescent="0.35">
      <c r="A16" s="210" t="s">
        <v>104</v>
      </c>
      <c r="B16" s="212"/>
      <c r="C16" s="218"/>
      <c r="D16" s="219"/>
      <c r="E16" s="220"/>
      <c r="F16" s="49"/>
      <c r="G16" s="49"/>
      <c r="H16" s="49"/>
      <c r="I16" s="50"/>
      <c r="J16" s="49"/>
      <c r="K16" s="49"/>
      <c r="L16" s="49"/>
      <c r="M16" s="50"/>
      <c r="N16" s="50"/>
      <c r="O16" s="50"/>
      <c r="P16" s="50"/>
      <c r="Q16" s="50"/>
      <c r="R16" s="50"/>
    </row>
    <row r="17" spans="1:18" ht="30" customHeight="1" x14ac:dyDescent="0.35">
      <c r="A17" s="210" t="s">
        <v>154</v>
      </c>
      <c r="B17" s="212"/>
      <c r="C17" s="218"/>
      <c r="D17" s="219"/>
      <c r="E17" s="220"/>
      <c r="F17" s="49"/>
      <c r="G17" s="49"/>
      <c r="H17" s="49"/>
      <c r="I17" s="50"/>
      <c r="J17" s="49"/>
      <c r="K17" s="49"/>
      <c r="L17" s="49"/>
      <c r="M17" s="50"/>
      <c r="N17" s="50"/>
      <c r="O17" s="50"/>
      <c r="P17" s="50"/>
      <c r="Q17" s="50"/>
      <c r="R17" s="50"/>
    </row>
    <row r="18" spans="1:18" ht="30" customHeight="1" x14ac:dyDescent="0.35">
      <c r="A18" s="210" t="s">
        <v>122</v>
      </c>
      <c r="B18" s="212"/>
      <c r="C18" s="218"/>
      <c r="D18" s="219"/>
      <c r="E18" s="220"/>
      <c r="F18" s="50"/>
      <c r="G18" s="50"/>
      <c r="H18" s="50"/>
      <c r="I18" s="50"/>
      <c r="J18" s="49"/>
      <c r="K18" s="49"/>
      <c r="L18" s="49"/>
      <c r="M18" s="50"/>
      <c r="N18" s="50"/>
      <c r="O18" s="50"/>
      <c r="P18" s="50"/>
      <c r="Q18" s="50"/>
      <c r="R18" s="50"/>
    </row>
    <row r="19" spans="1:18" ht="30" customHeight="1" x14ac:dyDescent="0.35">
      <c r="A19" s="210" t="s">
        <v>130</v>
      </c>
      <c r="B19" s="212"/>
      <c r="C19" s="236"/>
      <c r="D19" s="237"/>
      <c r="E19" s="238"/>
      <c r="F19" s="50"/>
      <c r="G19" s="50"/>
      <c r="H19" s="50"/>
      <c r="I19" s="50"/>
      <c r="J19" s="49"/>
      <c r="K19" s="49"/>
      <c r="L19" s="49"/>
      <c r="M19" s="50"/>
      <c r="N19" s="50"/>
      <c r="O19" s="50"/>
      <c r="P19" s="50"/>
      <c r="Q19" s="50"/>
      <c r="R19" s="50"/>
    </row>
    <row r="20" spans="1:18" ht="30" customHeight="1" x14ac:dyDescent="0.35">
      <c r="A20" s="210" t="s">
        <v>94</v>
      </c>
      <c r="B20" s="212"/>
      <c r="C20" s="218"/>
      <c r="D20" s="219"/>
      <c r="E20" s="220"/>
      <c r="F20" s="50"/>
      <c r="G20" s="50"/>
      <c r="H20" s="50"/>
      <c r="I20" s="50"/>
      <c r="J20" s="49"/>
      <c r="K20" s="49"/>
      <c r="L20" s="49"/>
      <c r="M20" s="50"/>
      <c r="N20" s="50"/>
      <c r="O20" s="50"/>
      <c r="P20" s="50"/>
      <c r="Q20" s="50"/>
      <c r="R20" s="50"/>
    </row>
    <row r="21" spans="1:18" ht="30" customHeight="1" x14ac:dyDescent="0.35">
      <c r="A21" s="210" t="s">
        <v>95</v>
      </c>
      <c r="B21" s="212"/>
      <c r="C21" s="218"/>
      <c r="D21" s="219"/>
      <c r="E21" s="220"/>
      <c r="F21" s="50"/>
      <c r="G21" s="50"/>
      <c r="H21" s="50"/>
      <c r="I21" s="50"/>
      <c r="J21" s="49"/>
      <c r="K21" s="49"/>
      <c r="L21" s="49"/>
      <c r="M21" s="50"/>
      <c r="N21" s="50"/>
      <c r="O21" s="50"/>
      <c r="P21" s="50"/>
      <c r="Q21" s="50"/>
      <c r="R21" s="50"/>
    </row>
    <row r="22" spans="1:18" ht="30" customHeight="1" x14ac:dyDescent="0.35">
      <c r="A22" s="210" t="s">
        <v>56</v>
      </c>
      <c r="B22" s="212"/>
      <c r="C22" s="215">
        <f>C20/0.85</f>
        <v>0</v>
      </c>
      <c r="D22" s="216"/>
      <c r="E22" s="217"/>
      <c r="F22" s="213" t="s">
        <v>57</v>
      </c>
      <c r="G22" s="214"/>
      <c r="H22" s="214"/>
      <c r="I22" s="214"/>
      <c r="J22" s="214"/>
      <c r="K22" s="49"/>
      <c r="L22" s="49"/>
      <c r="M22" s="50"/>
      <c r="N22" s="50"/>
      <c r="O22" s="50"/>
      <c r="P22" s="50"/>
      <c r="Q22" s="50"/>
      <c r="R22" s="50"/>
    </row>
    <row r="23" spans="1:18" ht="30" customHeight="1" x14ac:dyDescent="0.35">
      <c r="A23" s="210" t="s">
        <v>58</v>
      </c>
      <c r="B23" s="212"/>
      <c r="C23" s="215" t="str">
        <f>IF(C22="","",IF(C22=H52,"ok","Faux"))</f>
        <v>ok</v>
      </c>
      <c r="D23" s="216"/>
      <c r="E23" s="217"/>
      <c r="F23" s="58"/>
      <c r="G23" s="58"/>
      <c r="H23" s="58"/>
      <c r="I23" s="58"/>
      <c r="J23" s="49"/>
      <c r="K23" s="49"/>
      <c r="L23" s="49"/>
      <c r="M23" s="50"/>
      <c r="N23" s="50"/>
      <c r="O23" s="50"/>
      <c r="P23" s="50"/>
      <c r="Q23" s="50"/>
      <c r="R23" s="50"/>
    </row>
    <row r="24" spans="1:18" ht="30" customHeight="1" x14ac:dyDescent="0.35">
      <c r="A24" s="210" t="s">
        <v>20</v>
      </c>
      <c r="B24" s="212"/>
      <c r="C24" s="218"/>
      <c r="D24" s="219"/>
      <c r="E24" s="220"/>
      <c r="F24" s="50"/>
      <c r="G24" s="50"/>
      <c r="H24" s="50"/>
      <c r="I24" s="50"/>
      <c r="J24" s="49"/>
      <c r="K24" s="49"/>
      <c r="L24" s="49"/>
      <c r="M24" s="50"/>
      <c r="N24" s="50"/>
      <c r="O24" s="50"/>
      <c r="P24" s="50"/>
      <c r="Q24" s="50"/>
      <c r="R24" s="50"/>
    </row>
    <row r="25" spans="1:18" ht="30" customHeight="1" x14ac:dyDescent="0.35">
      <c r="A25" s="210" t="s">
        <v>84</v>
      </c>
      <c r="B25" s="212"/>
      <c r="C25" s="218"/>
      <c r="D25" s="219"/>
      <c r="E25" s="220"/>
      <c r="F25" s="50"/>
      <c r="G25" s="50"/>
      <c r="H25" s="50"/>
      <c r="I25" s="50"/>
      <c r="J25" s="49"/>
      <c r="K25" s="49"/>
      <c r="L25" s="49"/>
      <c r="M25" s="50"/>
      <c r="N25" s="50"/>
      <c r="O25" s="50"/>
      <c r="P25" s="50"/>
      <c r="Q25" s="50"/>
      <c r="R25" s="50"/>
    </row>
    <row r="26" spans="1:18" ht="30" customHeight="1" x14ac:dyDescent="0.35">
      <c r="A26" s="210" t="s">
        <v>9</v>
      </c>
      <c r="B26" s="212"/>
      <c r="C26" s="221" t="str">
        <f>IF(OR(C25="",E52=0),"",C24/E52)</f>
        <v/>
      </c>
      <c r="D26" s="222"/>
      <c r="E26" s="223"/>
      <c r="F26" s="50"/>
      <c r="G26" s="50"/>
      <c r="H26" s="50"/>
      <c r="I26" s="50"/>
      <c r="J26" s="49"/>
      <c r="K26" s="49"/>
      <c r="L26" s="49"/>
      <c r="M26" s="50"/>
      <c r="N26" s="50"/>
      <c r="O26" s="50"/>
      <c r="P26" s="50"/>
      <c r="Q26" s="50"/>
      <c r="R26" s="50"/>
    </row>
    <row r="27" spans="1:18" x14ac:dyDescent="0.35">
      <c r="A27" s="49"/>
      <c r="B27" s="49"/>
      <c r="C27" s="49"/>
      <c r="D27" s="49"/>
      <c r="E27" s="49"/>
      <c r="F27" s="49"/>
      <c r="G27" s="49"/>
      <c r="H27" s="49"/>
      <c r="I27" s="49"/>
      <c r="J27" s="49"/>
      <c r="K27" s="49"/>
      <c r="L27" s="49"/>
      <c r="M27" s="50"/>
      <c r="N27" s="50"/>
      <c r="O27" s="50"/>
      <c r="P27" s="50"/>
      <c r="Q27" s="50"/>
      <c r="R27" s="50"/>
    </row>
    <row r="28" spans="1:18" x14ac:dyDescent="0.35">
      <c r="A28" s="49"/>
      <c r="B28" s="49"/>
      <c r="C28" s="49"/>
      <c r="D28" s="49"/>
      <c r="E28" s="49"/>
      <c r="F28" s="49"/>
      <c r="G28" s="49"/>
      <c r="H28" s="49"/>
      <c r="I28" s="49"/>
      <c r="J28" s="49"/>
      <c r="K28" s="49"/>
      <c r="L28" s="49"/>
      <c r="M28" s="50"/>
      <c r="N28" s="50"/>
      <c r="O28" s="50"/>
      <c r="P28" s="50"/>
      <c r="Q28" s="50"/>
      <c r="R28" s="50"/>
    </row>
    <row r="29" spans="1:18" x14ac:dyDescent="0.35">
      <c r="A29" s="42"/>
      <c r="B29" s="50"/>
      <c r="C29" s="50"/>
      <c r="D29" s="50"/>
      <c r="E29" s="50"/>
      <c r="F29" s="50"/>
      <c r="G29" s="50"/>
      <c r="H29" s="50"/>
      <c r="I29" s="50"/>
      <c r="J29" s="50"/>
      <c r="K29" s="50"/>
      <c r="L29" s="50"/>
      <c r="M29" s="50"/>
      <c r="N29" s="50"/>
      <c r="O29" s="50"/>
      <c r="P29" s="50"/>
      <c r="Q29" s="50"/>
      <c r="R29" s="50"/>
    </row>
    <row r="30" spans="1:18" ht="91.15" customHeight="1" x14ac:dyDescent="0.35">
      <c r="A30" s="209" t="s">
        <v>155</v>
      </c>
      <c r="B30" s="209"/>
      <c r="C30" s="209"/>
      <c r="D30" s="209"/>
      <c r="E30" s="209"/>
      <c r="F30" s="209"/>
      <c r="G30" s="209"/>
      <c r="H30" s="209"/>
      <c r="I30" s="209"/>
      <c r="J30" s="50"/>
      <c r="K30" s="50"/>
      <c r="L30" s="50"/>
      <c r="M30" s="50"/>
      <c r="N30" s="50"/>
      <c r="O30" s="50"/>
      <c r="P30" s="50"/>
      <c r="Q30" s="50"/>
      <c r="R30" s="50"/>
    </row>
    <row r="31" spans="1:18" x14ac:dyDescent="0.35">
      <c r="A31" s="55"/>
      <c r="B31" s="50"/>
      <c r="C31" s="50"/>
      <c r="D31" s="50"/>
      <c r="E31" s="50"/>
      <c r="F31" s="50"/>
      <c r="G31" s="50"/>
      <c r="H31" s="50"/>
      <c r="I31" s="50"/>
      <c r="J31" s="50"/>
      <c r="K31" s="50"/>
      <c r="L31" s="50"/>
      <c r="M31" s="50"/>
      <c r="N31" s="50"/>
      <c r="O31" s="50"/>
      <c r="P31" s="50"/>
      <c r="Q31" s="50"/>
      <c r="R31" s="50"/>
    </row>
    <row r="32" spans="1:18" ht="87" customHeight="1" x14ac:dyDescent="0.35">
      <c r="A32" s="59" t="s">
        <v>46</v>
      </c>
      <c r="B32" s="59" t="s">
        <v>45</v>
      </c>
      <c r="C32" s="126" t="s">
        <v>142</v>
      </c>
      <c r="D32" s="59" t="s">
        <v>50</v>
      </c>
      <c r="E32" s="59" t="s">
        <v>59</v>
      </c>
      <c r="F32" s="59" t="s">
        <v>60</v>
      </c>
      <c r="G32" s="59" t="s">
        <v>21</v>
      </c>
      <c r="H32" s="59" t="s">
        <v>1</v>
      </c>
      <c r="I32" s="59" t="s">
        <v>23</v>
      </c>
      <c r="J32" s="59" t="s">
        <v>22</v>
      </c>
      <c r="K32" s="59" t="s">
        <v>2</v>
      </c>
      <c r="L32" s="59" t="s">
        <v>93</v>
      </c>
      <c r="M32" s="59" t="s">
        <v>75</v>
      </c>
      <c r="N32" s="60" t="s">
        <v>76</v>
      </c>
      <c r="O32" s="50"/>
      <c r="P32" s="50"/>
      <c r="Q32" s="50"/>
      <c r="R32" s="50"/>
    </row>
    <row r="33" spans="1:18" x14ac:dyDescent="0.35">
      <c r="A33" s="61"/>
      <c r="B33" s="62"/>
      <c r="C33" s="125"/>
      <c r="D33" s="64"/>
      <c r="E33" s="65"/>
      <c r="F33" s="65"/>
      <c r="G33" s="65"/>
      <c r="H33" s="66" t="str">
        <f>IF(E33*G33/1000=0,"",E33*G33/1000)</f>
        <v/>
      </c>
      <c r="I33" s="63"/>
      <c r="J33" s="177" t="str">
        <f t="shared" ref="J33:J51" si="0">IF(I33="",H33,H33*I33)</f>
        <v/>
      </c>
      <c r="K33" s="68" t="str">
        <f>IF(J33="","",J33/SUM($J$33:$J$51))</f>
        <v/>
      </c>
      <c r="L33" s="98"/>
      <c r="M33" s="67" t="str">
        <f>IF(OR(B33='Nature combustibles'!$B$2,B33='Nature combustibles'!$B$11,B33='Nature combustibles'!$B$13),IF(E33*Tableau1[[#This Row],[Taux de combustible certifié PEFC/FSC ou équivalent (%)]]/1000=0,"",E33*Tableau1[[#This Row],[Taux de combustible certifié PEFC/FSC ou équivalent (%)]]),"")</f>
        <v/>
      </c>
      <c r="N33" s="69" t="str">
        <f>IF(OR(B33='Nature combustibles'!$B$11,B33='Nature combustibles'!$B$13),IF(D33="Hors France",100%,30%),IF(B33='Nature combustibles'!$B$2,VLOOKUP(D33,'Taux certification régional'!$A$2:$B$15,2,FALSE),""))</f>
        <v/>
      </c>
      <c r="O33" s="224"/>
      <c r="P33" s="225"/>
      <c r="Q33" s="225"/>
      <c r="R33" s="225"/>
    </row>
    <row r="34" spans="1:18" x14ac:dyDescent="0.35">
      <c r="A34" s="61"/>
      <c r="B34" s="62"/>
      <c r="C34" s="121"/>
      <c r="D34" s="64"/>
      <c r="E34" s="65"/>
      <c r="F34" s="65"/>
      <c r="G34" s="65"/>
      <c r="H34" s="66" t="str">
        <f t="shared" ref="H34:H42" si="1">IF(E34*G34/1000=0,"",E34*G34/1000)</f>
        <v/>
      </c>
      <c r="I34" s="63"/>
      <c r="J34" s="177" t="str">
        <f t="shared" si="0"/>
        <v/>
      </c>
      <c r="K34" s="68" t="str">
        <f>IF(J34="","",J34/SUM($J$33:$J$51))</f>
        <v/>
      </c>
      <c r="L34" s="98"/>
      <c r="M34" s="67" t="str">
        <f>IF(OR(B34='Nature combustibles'!$B$2,B34='Nature combustibles'!$B$11,B34='Nature combustibles'!$B$13),IF(E34*Tableau1[[#This Row],[Taux de combustible certifié PEFC/FSC ou équivalent (%)]]/1000=0,"",E34*Tableau1[[#This Row],[Taux de combustible certifié PEFC/FSC ou équivalent (%)]]),"")</f>
        <v/>
      </c>
      <c r="N34" s="69" t="str">
        <f>IF(OR(B34='Nature combustibles'!$B$11,B34='Nature combustibles'!$B$13),IF(D34="Hors France",100%,30%),IF(B34='Nature combustibles'!$B$2,VLOOKUP(D34,'Taux certification régional'!$A$2:$B$15,2,FALSE),""))</f>
        <v/>
      </c>
      <c r="O34" s="224"/>
      <c r="P34" s="225"/>
      <c r="Q34" s="225"/>
      <c r="R34" s="225"/>
    </row>
    <row r="35" spans="1:18" x14ac:dyDescent="0.35">
      <c r="A35" s="61"/>
      <c r="B35" s="62"/>
      <c r="C35" s="121"/>
      <c r="D35" s="64"/>
      <c r="E35" s="65"/>
      <c r="F35" s="65"/>
      <c r="G35" s="65"/>
      <c r="H35" s="66" t="str">
        <f t="shared" si="1"/>
        <v/>
      </c>
      <c r="I35" s="63"/>
      <c r="J35" s="177" t="str">
        <f t="shared" si="0"/>
        <v/>
      </c>
      <c r="K35" s="68" t="str">
        <f t="shared" ref="K35:K38" si="2">IF(J35="","",J35/SUM($J$33:$J$51))</f>
        <v/>
      </c>
      <c r="L35" s="98"/>
      <c r="M35" s="67" t="str">
        <f>IF(OR(B35='Nature combustibles'!$B$2,B35='Nature combustibles'!$B$11,B35='Nature combustibles'!$B$13),IF(E35*Tableau1[[#This Row],[Taux de combustible certifié PEFC/FSC ou équivalent (%)]]/1000=0,"",E35*Tableau1[[#This Row],[Taux de combustible certifié PEFC/FSC ou équivalent (%)]]),"")</f>
        <v/>
      </c>
      <c r="N35" s="69" t="str">
        <f>IF(OR(B35='Nature combustibles'!$B$11,B35='Nature combustibles'!$B$13),IF(D35="Hors France",100%,30%),IF(B35='Nature combustibles'!$B$2,VLOOKUP(D35,'Taux certification régional'!$A$2:$B$15,2,FALSE),""))</f>
        <v/>
      </c>
      <c r="O35" s="70"/>
      <c r="P35" s="71"/>
      <c r="Q35" s="71"/>
      <c r="R35" s="71"/>
    </row>
    <row r="36" spans="1:18" x14ac:dyDescent="0.35">
      <c r="A36" s="61"/>
      <c r="B36" s="62"/>
      <c r="C36" s="121"/>
      <c r="D36" s="64"/>
      <c r="E36" s="65"/>
      <c r="F36" s="65"/>
      <c r="G36" s="65"/>
      <c r="H36" s="66" t="str">
        <f t="shared" si="1"/>
        <v/>
      </c>
      <c r="I36" s="63"/>
      <c r="J36" s="177" t="str">
        <f t="shared" si="0"/>
        <v/>
      </c>
      <c r="K36" s="68" t="str">
        <f t="shared" si="2"/>
        <v/>
      </c>
      <c r="L36" s="98"/>
      <c r="M36" s="67" t="str">
        <f>IF(OR(B36='Nature combustibles'!$B$2,B36='Nature combustibles'!$B$11,B36='Nature combustibles'!$B$13),IF(E36*Tableau1[[#This Row],[Taux de combustible certifié PEFC/FSC ou équivalent (%)]]/1000=0,"",E36*Tableau1[[#This Row],[Taux de combustible certifié PEFC/FSC ou équivalent (%)]]),"")</f>
        <v/>
      </c>
      <c r="N36" s="69" t="str">
        <f>IF(OR(B36='Nature combustibles'!$B$11,B36='Nature combustibles'!$B$13),IF(D36="Hors France",100%,30%),IF(B36='Nature combustibles'!$B$2,VLOOKUP(D36,'Taux certification régional'!$A$2:$B$15,2,FALSE),""))</f>
        <v/>
      </c>
      <c r="O36" s="70"/>
      <c r="P36" s="71"/>
      <c r="Q36" s="71"/>
      <c r="R36" s="71"/>
    </row>
    <row r="37" spans="1:18" x14ac:dyDescent="0.35">
      <c r="A37" s="61"/>
      <c r="B37" s="62"/>
      <c r="C37" s="121"/>
      <c r="D37" s="64"/>
      <c r="E37" s="65"/>
      <c r="F37" s="65"/>
      <c r="G37" s="65"/>
      <c r="H37" s="66" t="str">
        <f t="shared" si="1"/>
        <v/>
      </c>
      <c r="I37" s="63"/>
      <c r="J37" s="177" t="str">
        <f t="shared" si="0"/>
        <v/>
      </c>
      <c r="K37" s="68" t="str">
        <f t="shared" si="2"/>
        <v/>
      </c>
      <c r="L37" s="98"/>
      <c r="M37" s="67" t="str">
        <f>IF(OR(B37='Nature combustibles'!$B$2,B37='Nature combustibles'!$B$11,B37='Nature combustibles'!$B$13),IF(E37*Tableau1[[#This Row],[Taux de combustible certifié PEFC/FSC ou équivalent (%)]]/1000=0,"",E37*Tableau1[[#This Row],[Taux de combustible certifié PEFC/FSC ou équivalent (%)]]),"")</f>
        <v/>
      </c>
      <c r="N37" s="69" t="str">
        <f>IF(OR(B37='Nature combustibles'!$B$11,B37='Nature combustibles'!$B$13),IF(D37="Hors France",100%,30%),IF(B37='Nature combustibles'!$B$2,VLOOKUP(D37,'Taux certification régional'!$A$2:$B$15,2,FALSE),""))</f>
        <v/>
      </c>
      <c r="O37" s="70"/>
      <c r="P37" s="71"/>
      <c r="Q37" s="71"/>
      <c r="R37" s="71"/>
    </row>
    <row r="38" spans="1:18" x14ac:dyDescent="0.35">
      <c r="A38" s="61"/>
      <c r="B38" s="62"/>
      <c r="C38" s="121"/>
      <c r="D38" s="64"/>
      <c r="E38" s="65"/>
      <c r="F38" s="65"/>
      <c r="G38" s="65"/>
      <c r="H38" s="66" t="str">
        <f t="shared" si="1"/>
        <v/>
      </c>
      <c r="I38" s="63"/>
      <c r="J38" s="177" t="str">
        <f t="shared" si="0"/>
        <v/>
      </c>
      <c r="K38" s="68" t="str">
        <f t="shared" si="2"/>
        <v/>
      </c>
      <c r="L38" s="98"/>
      <c r="M38" s="67" t="str">
        <f>IF(OR(B38='Nature combustibles'!$B$2,B38='Nature combustibles'!$B$11,B38='Nature combustibles'!$B$13),IF(E38*Tableau1[[#This Row],[Taux de combustible certifié PEFC/FSC ou équivalent (%)]]/1000=0,"",E38*Tableau1[[#This Row],[Taux de combustible certifié PEFC/FSC ou équivalent (%)]]),"")</f>
        <v/>
      </c>
      <c r="N38" s="69" t="str">
        <f>IF(OR(B38='Nature combustibles'!$B$11,B38='Nature combustibles'!$B$13),IF(D38="Hors France",100%,30%),IF(B38='Nature combustibles'!$B$2,VLOOKUP(D38,'Taux certification régional'!$A$2:$B$15,2,FALSE),""))</f>
        <v/>
      </c>
      <c r="O38" s="70"/>
      <c r="P38" s="71"/>
      <c r="Q38" s="71"/>
      <c r="R38" s="71"/>
    </row>
    <row r="39" spans="1:18" x14ac:dyDescent="0.35">
      <c r="A39" s="61"/>
      <c r="B39" s="62"/>
      <c r="C39" s="121"/>
      <c r="D39" s="64"/>
      <c r="E39" s="65"/>
      <c r="F39" s="65"/>
      <c r="G39" s="72"/>
      <c r="H39" s="66" t="str">
        <f t="shared" si="1"/>
        <v/>
      </c>
      <c r="I39" s="63"/>
      <c r="J39" s="177" t="str">
        <f t="shared" si="0"/>
        <v/>
      </c>
      <c r="K39" s="68" t="str">
        <f t="shared" ref="K39:K44" si="3">IF(J39="","",J39/SUM($J$33:$J$51))</f>
        <v/>
      </c>
      <c r="L39" s="98"/>
      <c r="M39" s="67" t="str">
        <f>IF(OR(B39='Nature combustibles'!$B$2,B39='Nature combustibles'!$B$11,B39='Nature combustibles'!$B$13),IF(E39*Tableau1[[#This Row],[Taux de combustible certifié PEFC/FSC ou équivalent (%)]]/1000=0,"",E39*Tableau1[[#This Row],[Taux de combustible certifié PEFC/FSC ou équivalent (%)]]),"")</f>
        <v/>
      </c>
      <c r="N39" s="69" t="str">
        <f>IF(OR(B39='Nature combustibles'!$B$11,B39='Nature combustibles'!$B$13),IF(D39="Hors France",100%,30%),IF(B39='Nature combustibles'!$B$2,VLOOKUP(D39,'Taux certification régional'!$A$2:$B$15,2,FALSE),""))</f>
        <v/>
      </c>
      <c r="O39" s="224"/>
      <c r="P39" s="225"/>
      <c r="Q39" s="225"/>
      <c r="R39" s="225"/>
    </row>
    <row r="40" spans="1:18" x14ac:dyDescent="0.35">
      <c r="A40" s="61"/>
      <c r="B40" s="62"/>
      <c r="C40" s="121"/>
      <c r="D40" s="64"/>
      <c r="E40" s="65"/>
      <c r="F40" s="65"/>
      <c r="G40" s="72"/>
      <c r="H40" s="66" t="str">
        <f t="shared" si="1"/>
        <v/>
      </c>
      <c r="I40" s="63"/>
      <c r="J40" s="177" t="str">
        <f t="shared" si="0"/>
        <v/>
      </c>
      <c r="K40" s="68" t="str">
        <f t="shared" si="3"/>
        <v/>
      </c>
      <c r="L40" s="98"/>
      <c r="M40" s="67" t="str">
        <f>IF(OR(B40='Nature combustibles'!$B$2,B40='Nature combustibles'!$B$11,B40='Nature combustibles'!$B$13),IF(E40*Tableau1[[#This Row],[Taux de combustible certifié PEFC/FSC ou équivalent (%)]]/1000=0,"",E40*Tableau1[[#This Row],[Taux de combustible certifié PEFC/FSC ou équivalent (%)]]),"")</f>
        <v/>
      </c>
      <c r="N40" s="69" t="str">
        <f>IF(OR(B40='Nature combustibles'!$B$11,B40='Nature combustibles'!$B$13),IF(D40="Hors France",100%,30%),IF(B40='Nature combustibles'!$B$2,VLOOKUP(D40,'Taux certification régional'!$A$2:$B$15,2,FALSE),""))</f>
        <v/>
      </c>
      <c r="O40" s="224"/>
      <c r="P40" s="225"/>
      <c r="Q40" s="225"/>
      <c r="R40" s="225"/>
    </row>
    <row r="41" spans="1:18" x14ac:dyDescent="0.35">
      <c r="A41" s="61"/>
      <c r="B41" s="62"/>
      <c r="C41" s="121"/>
      <c r="D41" s="64"/>
      <c r="E41" s="65"/>
      <c r="F41" s="65"/>
      <c r="G41" s="72"/>
      <c r="H41" s="66" t="str">
        <f t="shared" si="1"/>
        <v/>
      </c>
      <c r="I41" s="63"/>
      <c r="J41" s="177" t="str">
        <f t="shared" si="0"/>
        <v/>
      </c>
      <c r="K41" s="68" t="str">
        <f t="shared" si="3"/>
        <v/>
      </c>
      <c r="L41" s="98"/>
      <c r="M41" s="67" t="str">
        <f>IF(OR(B41='Nature combustibles'!$B$2,B41='Nature combustibles'!$B$11,B41='Nature combustibles'!$B$13),IF(E41*Tableau1[[#This Row],[Taux de combustible certifié PEFC/FSC ou équivalent (%)]]/1000=0,"",E41*Tableau1[[#This Row],[Taux de combustible certifié PEFC/FSC ou équivalent (%)]]),"")</f>
        <v/>
      </c>
      <c r="N41" s="69" t="str">
        <f>IF(OR(B41='Nature combustibles'!$B$11,B41='Nature combustibles'!$B$13),IF(D41="Hors France",100%,30%),IF(B41='Nature combustibles'!$B$2,VLOOKUP(D41,'Taux certification régional'!$A$2:$B$15,2,FALSE),""))</f>
        <v/>
      </c>
      <c r="O41" s="224"/>
      <c r="P41" s="225"/>
      <c r="Q41" s="225"/>
      <c r="R41" s="225"/>
    </row>
    <row r="42" spans="1:18" x14ac:dyDescent="0.35">
      <c r="A42" s="61"/>
      <c r="B42" s="62"/>
      <c r="C42" s="121"/>
      <c r="D42" s="64"/>
      <c r="E42" s="65"/>
      <c r="F42" s="65"/>
      <c r="G42" s="72"/>
      <c r="H42" s="66" t="str">
        <f t="shared" si="1"/>
        <v/>
      </c>
      <c r="I42" s="63"/>
      <c r="J42" s="177" t="str">
        <f t="shared" si="0"/>
        <v/>
      </c>
      <c r="K42" s="68" t="str">
        <f t="shared" si="3"/>
        <v/>
      </c>
      <c r="L42" s="98"/>
      <c r="M42" s="67" t="str">
        <f>IF(OR(B42='Nature combustibles'!$B$2,B42='Nature combustibles'!$B$11,B42='Nature combustibles'!$B$13),IF(E42*Tableau1[[#This Row],[Taux de combustible certifié PEFC/FSC ou équivalent (%)]]/1000=0,"",E42*Tableau1[[#This Row],[Taux de combustible certifié PEFC/FSC ou équivalent (%)]]),"")</f>
        <v/>
      </c>
      <c r="N42" s="69" t="str">
        <f>IF(OR(B42='Nature combustibles'!$B$11,B42='Nature combustibles'!$B$13),IF(D42="Hors France",100%,30%),IF(B42='Nature combustibles'!$B$2,VLOOKUP(D42,'Taux certification régional'!$A$2:$B$15,2,FALSE),""))</f>
        <v/>
      </c>
      <c r="O42" s="224"/>
      <c r="P42" s="225"/>
      <c r="Q42" s="225"/>
      <c r="R42" s="225"/>
    </row>
    <row r="43" spans="1:18" x14ac:dyDescent="0.35">
      <c r="A43" s="61"/>
      <c r="B43" s="62"/>
      <c r="C43" s="121"/>
      <c r="D43" s="64"/>
      <c r="E43" s="65"/>
      <c r="F43" s="65"/>
      <c r="G43" s="72"/>
      <c r="H43" s="66" t="str">
        <f t="shared" ref="H43:H51" si="4">IF(E43*G43/1000=0,"",E43*G43/1000)</f>
        <v/>
      </c>
      <c r="I43" s="63"/>
      <c r="J43" s="177" t="str">
        <f t="shared" si="0"/>
        <v/>
      </c>
      <c r="K43" s="68" t="str">
        <f t="shared" si="3"/>
        <v/>
      </c>
      <c r="L43" s="98"/>
      <c r="M43" s="67" t="str">
        <f>IF(OR(B43='Nature combustibles'!$B$2,B43='Nature combustibles'!$B$11,B43='Nature combustibles'!$B$13),IF(E43*Tableau1[[#This Row],[Taux de combustible certifié PEFC/FSC ou équivalent (%)]]/1000=0,"",E43*Tableau1[[#This Row],[Taux de combustible certifié PEFC/FSC ou équivalent (%)]]),"")</f>
        <v/>
      </c>
      <c r="N43" s="69" t="str">
        <f>IF(OR(B43='Nature combustibles'!$B$11,B43='Nature combustibles'!$B$13),IF(D43="Hors France",100%,30%),IF(B43='Nature combustibles'!$B$2,VLOOKUP(D43,'Taux certification régional'!$A$2:$B$15,2,FALSE),""))</f>
        <v/>
      </c>
      <c r="O43" s="224"/>
      <c r="P43" s="225"/>
      <c r="Q43" s="225"/>
      <c r="R43" s="225"/>
    </row>
    <row r="44" spans="1:18" x14ac:dyDescent="0.35">
      <c r="A44" s="61"/>
      <c r="B44" s="62"/>
      <c r="C44" s="121"/>
      <c r="D44" s="64"/>
      <c r="E44" s="65"/>
      <c r="F44" s="65"/>
      <c r="G44" s="72"/>
      <c r="H44" s="66" t="str">
        <f t="shared" si="4"/>
        <v/>
      </c>
      <c r="I44" s="63"/>
      <c r="J44" s="177" t="str">
        <f t="shared" si="0"/>
        <v/>
      </c>
      <c r="K44" s="68" t="str">
        <f t="shared" si="3"/>
        <v/>
      </c>
      <c r="L44" s="98"/>
      <c r="M44" s="67" t="str">
        <f>IF(OR(B44='Nature combustibles'!$B$2,B44='Nature combustibles'!$B$11,B44='Nature combustibles'!$B$13),IF(E44*Tableau1[[#This Row],[Taux de combustible certifié PEFC/FSC ou équivalent (%)]]/1000=0,"",E44*Tableau1[[#This Row],[Taux de combustible certifié PEFC/FSC ou équivalent (%)]]),"")</f>
        <v/>
      </c>
      <c r="N44" s="69" t="str">
        <f>IF(OR(B44='Nature combustibles'!$B$11,B44='Nature combustibles'!$B$13),IF(D44="Hors France",100%,30%),IF(B44='Nature combustibles'!$B$2,VLOOKUP(D44,'Taux certification régional'!$A$2:$B$15,2,FALSE),""))</f>
        <v/>
      </c>
      <c r="O44" s="224"/>
      <c r="P44" s="225"/>
      <c r="Q44" s="225"/>
      <c r="R44" s="225"/>
    </row>
    <row r="45" spans="1:18" x14ac:dyDescent="0.35">
      <c r="A45" s="61"/>
      <c r="B45" s="62"/>
      <c r="C45" s="121"/>
      <c r="D45" s="64"/>
      <c r="E45" s="65"/>
      <c r="F45" s="65"/>
      <c r="G45" s="72"/>
      <c r="H45" s="66" t="str">
        <f t="shared" si="4"/>
        <v/>
      </c>
      <c r="I45" s="63"/>
      <c r="J45" s="177" t="str">
        <f t="shared" si="0"/>
        <v/>
      </c>
      <c r="K45" s="68" t="str">
        <f t="shared" ref="K45:K51" si="5">IF(J45="","",J45/SUM($J$33:$J$51))</f>
        <v/>
      </c>
      <c r="L45" s="98"/>
      <c r="M45" s="67" t="str">
        <f>IF(OR(B45='Nature combustibles'!$B$2,B45='Nature combustibles'!$B$11,B45='Nature combustibles'!$B$13),IF(E45*Tableau1[[#This Row],[Taux de combustible certifié PEFC/FSC ou équivalent (%)]]/1000=0,"",E45*Tableau1[[#This Row],[Taux de combustible certifié PEFC/FSC ou équivalent (%)]]),"")</f>
        <v/>
      </c>
      <c r="N45" s="69" t="str">
        <f>IF(OR(B45='Nature combustibles'!$B$11,B45='Nature combustibles'!$B$13),IF(D45="Hors France",100%,30%),IF(B45='Nature combustibles'!$B$2,VLOOKUP(D45,'Taux certification régional'!$A$2:$B$15,2,FALSE),""))</f>
        <v/>
      </c>
      <c r="O45" s="224"/>
      <c r="P45" s="225"/>
      <c r="Q45" s="225"/>
      <c r="R45" s="225"/>
    </row>
    <row r="46" spans="1:18" x14ac:dyDescent="0.35">
      <c r="A46" s="61"/>
      <c r="B46" s="62"/>
      <c r="C46" s="121"/>
      <c r="D46" s="64"/>
      <c r="E46" s="65"/>
      <c r="F46" s="65"/>
      <c r="G46" s="72"/>
      <c r="H46" s="66" t="str">
        <f t="shared" si="4"/>
        <v/>
      </c>
      <c r="I46" s="63"/>
      <c r="J46" s="177" t="str">
        <f t="shared" si="0"/>
        <v/>
      </c>
      <c r="K46" s="68" t="str">
        <f t="shared" si="5"/>
        <v/>
      </c>
      <c r="L46" s="98"/>
      <c r="M46" s="67" t="str">
        <f>IF(OR(B46='Nature combustibles'!$B$2,B46='Nature combustibles'!$B$11,B46='Nature combustibles'!$B$13),IF(E46*Tableau1[[#This Row],[Taux de combustible certifié PEFC/FSC ou équivalent (%)]]/1000=0,"",E46*Tableau1[[#This Row],[Taux de combustible certifié PEFC/FSC ou équivalent (%)]]),"")</f>
        <v/>
      </c>
      <c r="N46" s="69" t="str">
        <f>IF(OR(B46='Nature combustibles'!$B$11,B46='Nature combustibles'!$B$13),IF(D46="Hors France",100%,30%),IF(B46='Nature combustibles'!$B$2,VLOOKUP(D46,'Taux certification régional'!$A$2:$B$15,2,FALSE),""))</f>
        <v/>
      </c>
      <c r="O46" s="224"/>
      <c r="P46" s="225"/>
      <c r="Q46" s="225"/>
      <c r="R46" s="225"/>
    </row>
    <row r="47" spans="1:18" x14ac:dyDescent="0.35">
      <c r="A47" s="61"/>
      <c r="B47" s="62"/>
      <c r="C47" s="121"/>
      <c r="D47" s="64"/>
      <c r="E47" s="65"/>
      <c r="F47" s="65"/>
      <c r="G47" s="72"/>
      <c r="H47" s="66" t="str">
        <f t="shared" si="4"/>
        <v/>
      </c>
      <c r="I47" s="63"/>
      <c r="J47" s="177" t="str">
        <f t="shared" si="0"/>
        <v/>
      </c>
      <c r="K47" s="68" t="str">
        <f t="shared" si="5"/>
        <v/>
      </c>
      <c r="L47" s="98"/>
      <c r="M47" s="67" t="str">
        <f>IF(OR(B47='Nature combustibles'!$B$2,B47='Nature combustibles'!$B$11,B47='Nature combustibles'!$B$13),IF(E47*Tableau1[[#This Row],[Taux de combustible certifié PEFC/FSC ou équivalent (%)]]/1000=0,"",E47*Tableau1[[#This Row],[Taux de combustible certifié PEFC/FSC ou équivalent (%)]]),"")</f>
        <v/>
      </c>
      <c r="N47" s="69" t="str">
        <f>IF(OR(B47='Nature combustibles'!$B$11,B47='Nature combustibles'!$B$13),IF(D47="Hors France",100%,30%),IF(B47='Nature combustibles'!$B$2,VLOOKUP(D47,'Taux certification régional'!$A$2:$B$15,2,FALSE),""))</f>
        <v/>
      </c>
      <c r="O47" s="224"/>
      <c r="P47" s="225"/>
      <c r="Q47" s="225"/>
      <c r="R47" s="225"/>
    </row>
    <row r="48" spans="1:18" x14ac:dyDescent="0.35">
      <c r="A48" s="61"/>
      <c r="B48" s="62"/>
      <c r="C48" s="121"/>
      <c r="D48" s="64"/>
      <c r="E48" s="65"/>
      <c r="F48" s="65"/>
      <c r="G48" s="72"/>
      <c r="H48" s="66" t="str">
        <f t="shared" si="4"/>
        <v/>
      </c>
      <c r="I48" s="63"/>
      <c r="J48" s="177" t="str">
        <f t="shared" si="0"/>
        <v/>
      </c>
      <c r="K48" s="68" t="str">
        <f t="shared" si="5"/>
        <v/>
      </c>
      <c r="L48" s="98"/>
      <c r="M48" s="67" t="str">
        <f>IF(OR(B48='Nature combustibles'!$B$2,B48='Nature combustibles'!$B$11,B48='Nature combustibles'!$B$13),IF(E48*Tableau1[[#This Row],[Taux de combustible certifié PEFC/FSC ou équivalent (%)]]/1000=0,"",E48*Tableau1[[#This Row],[Taux de combustible certifié PEFC/FSC ou équivalent (%)]]),"")</f>
        <v/>
      </c>
      <c r="N48" s="69" t="str">
        <f>IF(OR(B48='Nature combustibles'!$B$11,B48='Nature combustibles'!$B$13),IF(D48="Hors France",100%,30%),IF(B48='Nature combustibles'!$B$2,VLOOKUP(D48,'Taux certification régional'!$A$2:$B$15,2,FALSE),""))</f>
        <v/>
      </c>
      <c r="O48" s="224"/>
      <c r="P48" s="225"/>
      <c r="Q48" s="225"/>
      <c r="R48" s="225"/>
    </row>
    <row r="49" spans="1:18" x14ac:dyDescent="0.35">
      <c r="A49" s="61"/>
      <c r="B49" s="62"/>
      <c r="C49" s="121"/>
      <c r="D49" s="64"/>
      <c r="E49" s="65"/>
      <c r="F49" s="65"/>
      <c r="G49" s="72"/>
      <c r="H49" s="66" t="str">
        <f t="shared" si="4"/>
        <v/>
      </c>
      <c r="I49" s="63"/>
      <c r="J49" s="177" t="str">
        <f t="shared" si="0"/>
        <v/>
      </c>
      <c r="K49" s="68" t="str">
        <f t="shared" si="5"/>
        <v/>
      </c>
      <c r="L49" s="98"/>
      <c r="M49" s="67" t="str">
        <f>IF(OR(B49='Nature combustibles'!$B$2,B49='Nature combustibles'!$B$11,B49='Nature combustibles'!$B$13),IF(E49*Tableau1[[#This Row],[Taux de combustible certifié PEFC/FSC ou équivalent (%)]]/1000=0,"",E49*Tableau1[[#This Row],[Taux de combustible certifié PEFC/FSC ou équivalent (%)]]),"")</f>
        <v/>
      </c>
      <c r="N49" s="69" t="str">
        <f>IF(OR(B49='Nature combustibles'!$B$11,B49='Nature combustibles'!$B$13),IF(D49="Hors France",100%,30%),IF(B49='Nature combustibles'!$B$2,VLOOKUP(D49,'Taux certification régional'!$A$2:$B$15,2,FALSE),""))</f>
        <v/>
      </c>
      <c r="O49" s="224"/>
      <c r="P49" s="225"/>
      <c r="Q49" s="225"/>
      <c r="R49" s="225"/>
    </row>
    <row r="50" spans="1:18" x14ac:dyDescent="0.35">
      <c r="A50" s="61"/>
      <c r="B50" s="62"/>
      <c r="C50" s="121"/>
      <c r="D50" s="64"/>
      <c r="E50" s="65"/>
      <c r="F50" s="65"/>
      <c r="G50" s="72"/>
      <c r="H50" s="66" t="str">
        <f t="shared" si="4"/>
        <v/>
      </c>
      <c r="I50" s="63"/>
      <c r="J50" s="177" t="str">
        <f t="shared" si="0"/>
        <v/>
      </c>
      <c r="K50" s="68" t="str">
        <f t="shared" si="5"/>
        <v/>
      </c>
      <c r="L50" s="98"/>
      <c r="M50" s="67" t="str">
        <f>IF(OR(B50='Nature combustibles'!$B$2,B50='Nature combustibles'!$B$11,B50='Nature combustibles'!$B$13),IF(E50*Tableau1[[#This Row],[Taux de combustible certifié PEFC/FSC ou équivalent (%)]]/1000=0,"",E50*Tableau1[[#This Row],[Taux de combustible certifié PEFC/FSC ou équivalent (%)]]),"")</f>
        <v/>
      </c>
      <c r="N50" s="69" t="str">
        <f>IF(OR(B50='Nature combustibles'!$B$11,B50='Nature combustibles'!$B$13),IF(D50="Hors France",100%,30%),IF(B50='Nature combustibles'!$B$2,VLOOKUP(D50,'Taux certification régional'!$A$2:$B$15,2,FALSE),""))</f>
        <v/>
      </c>
      <c r="O50" s="224"/>
      <c r="P50" s="225"/>
      <c r="Q50" s="225"/>
      <c r="R50" s="225"/>
    </row>
    <row r="51" spans="1:18" x14ac:dyDescent="0.35">
      <c r="A51" s="61"/>
      <c r="B51" s="62"/>
      <c r="C51" s="122"/>
      <c r="D51" s="73"/>
      <c r="E51" s="74"/>
      <c r="F51" s="65"/>
      <c r="G51" s="75"/>
      <c r="H51" s="76" t="str">
        <f t="shared" si="4"/>
        <v/>
      </c>
      <c r="I51" s="77"/>
      <c r="J51" s="178" t="str">
        <f t="shared" si="0"/>
        <v/>
      </c>
      <c r="K51" s="78" t="str">
        <f t="shared" si="5"/>
        <v/>
      </c>
      <c r="L51" s="99"/>
      <c r="M51" s="67" t="str">
        <f>IF(OR(B51='Nature combustibles'!$B$2,B51='Nature combustibles'!$B$11,B51='Nature combustibles'!$B$13),IF(E51*Tableau1[[#This Row],[Taux de combustible certifié PEFC/FSC ou équivalent (%)]]/1000=0,"",E51*Tableau1[[#This Row],[Taux de combustible certifié PEFC/FSC ou équivalent (%)]]),"")</f>
        <v/>
      </c>
      <c r="N51" s="69" t="str">
        <f>IF(OR(B51='Nature combustibles'!$B$11,B51='Nature combustibles'!$B$13),IF(D51="Hors France",100%,30%),IF(B51='Nature combustibles'!$B$2,VLOOKUP(D51,'Taux certification régional'!$A$2:$B$15,2,FALSE),""))</f>
        <v/>
      </c>
      <c r="O51" s="224"/>
      <c r="P51" s="225"/>
      <c r="Q51" s="225"/>
      <c r="R51" s="225"/>
    </row>
    <row r="52" spans="1:18" s="85" customFormat="1" ht="34.5" customHeight="1" thickBot="1" x14ac:dyDescent="0.4">
      <c r="A52" s="79" t="s">
        <v>7</v>
      </c>
      <c r="B52" s="80"/>
      <c r="C52" s="80"/>
      <c r="D52" s="80"/>
      <c r="E52" s="81">
        <f>SUM(E33:E51)</f>
        <v>0</v>
      </c>
      <c r="F52" s="191"/>
      <c r="G52" s="191"/>
      <c r="H52" s="191">
        <f>SUM(H33:H51)</f>
        <v>0</v>
      </c>
      <c r="I52" s="192" t="s">
        <v>25</v>
      </c>
      <c r="J52" s="192">
        <f>SUM(J33:J51)</f>
        <v>0</v>
      </c>
      <c r="K52" s="193">
        <f>SUM(K33:K51)</f>
        <v>0</v>
      </c>
      <c r="L52" s="193" t="str">
        <f>IF(E53=0,"",M52/E53)</f>
        <v/>
      </c>
      <c r="M52" s="80">
        <f>SUM(M33:M51)</f>
        <v>0</v>
      </c>
      <c r="N52" s="84" t="str">
        <f>IF(E53=0,"",(SUMPRODUCT(E33:E51,N33:N51))/E53)</f>
        <v/>
      </c>
      <c r="O52" s="46" t="str">
        <f>IF(L52&lt;N52, "tonnage certifié inférieur au seuil minimum","")</f>
        <v/>
      </c>
      <c r="P52" s="54"/>
      <c r="Q52" s="54"/>
      <c r="R52" s="54"/>
    </row>
    <row r="53" spans="1:18" ht="39.65" customHeight="1" thickBot="1" x14ac:dyDescent="0.4">
      <c r="A53" s="50"/>
      <c r="B53" s="50"/>
      <c r="C53" s="50"/>
      <c r="D53" s="86" t="s">
        <v>72</v>
      </c>
      <c r="E53" s="81">
        <f>SUMIF(B33:B51,'Nature combustibles'!B2,E33:E51)+SUMIF(B33:B51,'Nature combustibles'!B11,E33:E51)+SUMIF(B33:B51,'Nature combustibles'!B13,E33:E51)</f>
        <v>0</v>
      </c>
      <c r="F53" s="210" t="s">
        <v>146</v>
      </c>
      <c r="G53" s="211"/>
      <c r="H53" s="211"/>
      <c r="I53" s="211"/>
      <c r="J53" s="211"/>
      <c r="K53" s="212"/>
      <c r="L53" s="195" t="str">
        <f>IF(SUMIF(B33:B51,'Nature combustibles'!B2,E33:E51)&gt;0,SUMPRODUCT(Fournisseurs!E17:E35,Fournisseurs!O17:O35)/SUMIF(B33:B51,'Nature combustibles'!B2,E33:E51),"Non appliquable")</f>
        <v>Non appliquable</v>
      </c>
      <c r="M53" s="50"/>
      <c r="N53" s="87"/>
      <c r="O53" s="50"/>
      <c r="P53" s="50"/>
      <c r="Q53" s="50"/>
      <c r="R53" s="50"/>
    </row>
    <row r="54" spans="1:18" ht="35.5" customHeight="1" x14ac:dyDescent="0.35">
      <c r="B54" s="50"/>
      <c r="C54" s="50"/>
      <c r="D54" s="50"/>
      <c r="E54" s="50"/>
      <c r="F54" s="210" t="s">
        <v>145</v>
      </c>
      <c r="G54" s="211"/>
      <c r="H54" s="211"/>
      <c r="I54" s="211"/>
      <c r="J54" s="211"/>
      <c r="K54" s="212"/>
      <c r="L54" s="195" t="str">
        <f>IF(SUMIF(B33:B51,'Nature combustibles'!B2,E33:E51)&gt;0,SUMPRODUCT(Fournisseurs!E17:E35,Fournisseurs!P17:P35) /SUMIF(B33:B51,'Nature combustibles'!B2,E33:E51),"Non appliquable")</f>
        <v>Non appliquable</v>
      </c>
      <c r="M54" s="50"/>
      <c r="N54" s="50"/>
      <c r="O54" s="50"/>
      <c r="P54" s="50"/>
      <c r="Q54" s="50"/>
      <c r="R54" s="50"/>
    </row>
    <row r="55" spans="1:18" ht="35.5" customHeight="1" x14ac:dyDescent="0.35">
      <c r="B55" s="50"/>
      <c r="C55" s="50"/>
      <c r="D55" s="50"/>
      <c r="E55" s="50"/>
      <c r="F55" s="210" t="s">
        <v>148</v>
      </c>
      <c r="G55" s="211"/>
      <c r="H55" s="211"/>
      <c r="I55" s="211"/>
      <c r="J55" s="211"/>
      <c r="K55" s="212"/>
      <c r="L55" s="196" t="str">
        <f>IF(SUMIF(B33:B51,'Nature combustibles'!B13,E33:E51)&gt;0,SUMPRODUCT(Fournisseurs!E17:E35,Fournisseurs!Q17:Q35)/SUMIF(B33:B51,'Nature combustibles'!B11,E33:E51),"Non applicable")</f>
        <v>Non applicable</v>
      </c>
      <c r="M55" s="50"/>
      <c r="N55" s="50"/>
      <c r="O55" s="50"/>
      <c r="P55" s="50"/>
      <c r="Q55" s="50"/>
      <c r="R55" s="50"/>
    </row>
    <row r="56" spans="1:18" x14ac:dyDescent="0.35">
      <c r="A56" s="50"/>
      <c r="B56" s="50"/>
      <c r="C56" s="50"/>
      <c r="D56" s="50"/>
      <c r="E56" s="50"/>
      <c r="F56" s="50"/>
      <c r="G56" s="50"/>
      <c r="H56" s="50"/>
      <c r="I56" s="50"/>
      <c r="J56" s="50"/>
      <c r="K56" s="50"/>
      <c r="L56" s="50"/>
      <c r="M56" s="50"/>
      <c r="N56" s="50"/>
      <c r="O56" s="50"/>
      <c r="P56" s="50"/>
      <c r="Q56" s="50"/>
      <c r="R56" s="50"/>
    </row>
    <row r="57" spans="1:18" x14ac:dyDescent="0.35">
      <c r="A57" s="50"/>
      <c r="B57" s="50"/>
      <c r="C57" s="50"/>
      <c r="D57" s="50"/>
      <c r="E57" s="50"/>
      <c r="F57" s="50"/>
      <c r="G57" s="50"/>
      <c r="H57" s="50"/>
      <c r="I57" s="50"/>
      <c r="J57" s="50"/>
      <c r="K57" s="50"/>
      <c r="L57" s="50"/>
      <c r="M57" s="50"/>
      <c r="N57" s="50"/>
      <c r="O57" s="50"/>
      <c r="P57" s="50"/>
      <c r="Q57" s="50"/>
      <c r="R57" s="50"/>
    </row>
    <row r="58" spans="1:18" x14ac:dyDescent="0.35">
      <c r="A58" s="50"/>
      <c r="B58" s="50"/>
      <c r="C58" s="50"/>
      <c r="D58" s="50"/>
      <c r="E58" s="50"/>
      <c r="F58" s="50"/>
      <c r="G58" s="50"/>
      <c r="H58" s="50"/>
      <c r="I58" s="50"/>
      <c r="J58" s="50"/>
      <c r="K58" s="50"/>
      <c r="L58" s="50"/>
      <c r="M58" s="50"/>
      <c r="N58" s="50"/>
      <c r="O58" s="50"/>
      <c r="P58" s="50"/>
      <c r="Q58" s="50"/>
      <c r="R58" s="50"/>
    </row>
    <row r="59" spans="1:18" ht="37.15" customHeight="1" x14ac:dyDescent="0.35">
      <c r="A59" s="209" t="s">
        <v>153</v>
      </c>
      <c r="B59" s="209"/>
      <c r="C59" s="209"/>
      <c r="D59" s="209"/>
      <c r="E59" s="209"/>
      <c r="F59" s="209"/>
      <c r="G59" s="209"/>
      <c r="H59" s="209"/>
      <c r="I59" s="209"/>
      <c r="J59" s="50"/>
      <c r="K59" s="50"/>
      <c r="L59" s="50"/>
      <c r="M59" s="50"/>
      <c r="N59" s="50"/>
      <c r="O59" s="50"/>
      <c r="P59" s="50"/>
      <c r="Q59" s="50"/>
      <c r="R59" s="50"/>
    </row>
    <row r="60" spans="1:18" ht="16" thickBot="1" x14ac:dyDescent="0.4">
      <c r="B60" s="50"/>
      <c r="C60" s="50"/>
      <c r="D60" s="50"/>
      <c r="E60" s="88"/>
      <c r="F60" s="50"/>
      <c r="G60" s="50"/>
      <c r="H60" s="50"/>
      <c r="I60" s="50"/>
      <c r="J60" s="50"/>
      <c r="K60" s="50"/>
      <c r="L60" s="50"/>
      <c r="M60" s="50"/>
      <c r="N60" s="50"/>
      <c r="O60" s="50"/>
      <c r="P60" s="50"/>
      <c r="Q60" s="50"/>
      <c r="R60" s="50"/>
    </row>
    <row r="61" spans="1:18" ht="62" x14ac:dyDescent="0.35">
      <c r="A61" s="89" t="s">
        <v>46</v>
      </c>
      <c r="B61" s="89" t="s">
        <v>45</v>
      </c>
      <c r="C61" s="89" t="s">
        <v>77</v>
      </c>
      <c r="D61" s="89" t="s">
        <v>78</v>
      </c>
      <c r="E61" s="89" t="s">
        <v>59</v>
      </c>
      <c r="F61" s="89" t="s">
        <v>60</v>
      </c>
      <c r="G61" s="89" t="s">
        <v>21</v>
      </c>
      <c r="H61" s="89" t="s">
        <v>1</v>
      </c>
      <c r="I61" s="89" t="s">
        <v>23</v>
      </c>
      <c r="J61" s="89" t="s">
        <v>22</v>
      </c>
      <c r="K61" s="89" t="s">
        <v>2</v>
      </c>
      <c r="L61" s="89" t="s">
        <v>93</v>
      </c>
      <c r="M61" s="89" t="s">
        <v>75</v>
      </c>
      <c r="N61" s="90" t="s">
        <v>76</v>
      </c>
      <c r="O61" s="50"/>
      <c r="P61" s="50"/>
      <c r="Q61" s="50"/>
      <c r="R61" s="50"/>
    </row>
    <row r="62" spans="1:18" x14ac:dyDescent="0.35">
      <c r="A62" s="91"/>
      <c r="B62" s="92"/>
      <c r="C62" s="63"/>
      <c r="D62" s="93"/>
      <c r="E62" s="94"/>
      <c r="F62" s="94"/>
      <c r="G62" s="94"/>
      <c r="H62" s="66" t="str">
        <f>IF(E62*G62/1000=0,"",E62*G62/1000)</f>
        <v/>
      </c>
      <c r="I62" s="63"/>
      <c r="J62" s="179" t="str">
        <f t="shared" ref="J62:J70" si="6">IF(I62="",H62,H62*I62)</f>
        <v/>
      </c>
      <c r="K62" s="68" t="str">
        <f>IF(J62="","",J62/SUM($J$33:$J$51))</f>
        <v/>
      </c>
      <c r="L62" s="95"/>
      <c r="M62" s="67" t="str">
        <f>IF(OR(B62='Nature combustibles'!$B$2,B62='Nature combustibles'!$B$11,B62='Nature combustibles'!$B$13),IF(E62*Tableau1[[#This Row],[Taux de combustible certifié PEFC/FSC ou équivalent (%)]]/1000=0,"",E62*Tableau1[[#This Row],[Taux de combustible certifié PEFC/FSC ou équivalent (%)]]),"")</f>
        <v/>
      </c>
      <c r="N62" s="96" t="str">
        <f>IF(OR(B62='Nature combustibles'!$B$11,B62='Nature combustibles'!$B$13),IF(D62="Hors France",100%,30%),IF(B62='Nature combustibles'!$B$2,VLOOKUP(D62,'Taux certification régional'!$A$2:$B$15,2,FALSE),""))</f>
        <v/>
      </c>
      <c r="O62" s="50"/>
      <c r="P62" s="50"/>
      <c r="Q62" s="50"/>
      <c r="R62" s="50"/>
    </row>
    <row r="63" spans="1:18" x14ac:dyDescent="0.35">
      <c r="A63" s="91"/>
      <c r="B63" s="92"/>
      <c r="C63" s="63"/>
      <c r="D63" s="93"/>
      <c r="E63" s="94"/>
      <c r="F63" s="94"/>
      <c r="G63" s="94"/>
      <c r="H63" s="66" t="str">
        <f t="shared" ref="H63:H70" si="7">IF(E63*G63/1000=0,"",E63*G63/1000)</f>
        <v/>
      </c>
      <c r="I63" s="63"/>
      <c r="J63" s="179" t="str">
        <f t="shared" si="6"/>
        <v/>
      </c>
      <c r="K63" s="68" t="str">
        <f t="shared" ref="K63:K70" si="8">IF(J63="","",J63/SUM($J$33:$J$51))</f>
        <v/>
      </c>
      <c r="L63" s="95"/>
      <c r="M63" s="67" t="str">
        <f>IF(OR(B63='Nature combustibles'!$B$2,B63='Nature combustibles'!$B$11,B63='Nature combustibles'!$B$13),IF(E63*Tableau1[[#This Row],[Taux de combustible certifié PEFC/FSC ou équivalent (%)]]/1000=0,"",E63*Tableau1[[#This Row],[Taux de combustible certifié PEFC/FSC ou équivalent (%)]]),"")</f>
        <v/>
      </c>
      <c r="N63" s="96" t="str">
        <f>IF(OR(B63='Nature combustibles'!$B$11,B63='Nature combustibles'!$B$13),IF(D63="Hors France",100%,30%),IF(B63='Nature combustibles'!$B$2,VLOOKUP(D63,'Taux certification régional'!$A$2:$B$15,2,FALSE),""))</f>
        <v/>
      </c>
      <c r="O63" s="50"/>
      <c r="P63" s="50"/>
      <c r="Q63" s="50"/>
      <c r="R63" s="50"/>
    </row>
    <row r="64" spans="1:18" x14ac:dyDescent="0.35">
      <c r="A64" s="91"/>
      <c r="B64" s="92"/>
      <c r="C64" s="63"/>
      <c r="D64" s="93"/>
      <c r="E64" s="94"/>
      <c r="F64" s="94"/>
      <c r="G64" s="94"/>
      <c r="H64" s="66" t="str">
        <f t="shared" si="7"/>
        <v/>
      </c>
      <c r="I64" s="63"/>
      <c r="J64" s="179" t="str">
        <f t="shared" si="6"/>
        <v/>
      </c>
      <c r="K64" s="68" t="str">
        <f t="shared" si="8"/>
        <v/>
      </c>
      <c r="L64" s="95"/>
      <c r="M64" s="67" t="str">
        <f>IF(OR(B64='Nature combustibles'!$B$2,B64='Nature combustibles'!$B$11,B64='Nature combustibles'!$B$13),IF(E64*Tableau1[[#This Row],[Taux de combustible certifié PEFC/FSC ou équivalent (%)]]/1000=0,"",E64*Tableau1[[#This Row],[Taux de combustible certifié PEFC/FSC ou équivalent (%)]]),"")</f>
        <v/>
      </c>
      <c r="N64" s="96" t="str">
        <f>IF(OR(B64='Nature combustibles'!$B$11,B64='Nature combustibles'!$B$13),IF(D64="Hors France",100%,30%),IF(B64='Nature combustibles'!$B$2,VLOOKUP(D64,'Taux certification régional'!$A$2:$B$15,2,FALSE),""))</f>
        <v/>
      </c>
      <c r="O64" s="50"/>
      <c r="P64" s="50"/>
      <c r="Q64" s="50"/>
      <c r="R64" s="50"/>
    </row>
    <row r="65" spans="1:18" x14ac:dyDescent="0.35">
      <c r="A65" s="91"/>
      <c r="B65" s="92"/>
      <c r="C65" s="63"/>
      <c r="D65" s="93"/>
      <c r="E65" s="94"/>
      <c r="F65" s="94"/>
      <c r="G65" s="94"/>
      <c r="H65" s="66" t="str">
        <f t="shared" si="7"/>
        <v/>
      </c>
      <c r="I65" s="63"/>
      <c r="J65" s="179" t="str">
        <f t="shared" si="6"/>
        <v/>
      </c>
      <c r="K65" s="68" t="str">
        <f t="shared" si="8"/>
        <v/>
      </c>
      <c r="L65" s="95"/>
      <c r="M65" s="67" t="str">
        <f>IF(OR(B65='Nature combustibles'!$B$2,B65='Nature combustibles'!$B$11,B65='Nature combustibles'!$B$13),IF(E65*Tableau1[[#This Row],[Taux de combustible certifié PEFC/FSC ou équivalent (%)]]/1000=0,"",E65*Tableau1[[#This Row],[Taux de combustible certifié PEFC/FSC ou équivalent (%)]]),"")</f>
        <v/>
      </c>
      <c r="N65" s="96" t="str">
        <f>IF(OR(B65='Nature combustibles'!$B$11,B65='Nature combustibles'!$B$13),IF(D65="Hors France",100%,30%),IF(B65='Nature combustibles'!$B$2,VLOOKUP(D65,'Taux certification régional'!$A$2:$B$15,2,FALSE),""))</f>
        <v/>
      </c>
      <c r="O65" s="50"/>
      <c r="P65" s="50"/>
      <c r="Q65" s="50"/>
      <c r="R65" s="50"/>
    </row>
    <row r="66" spans="1:18" x14ac:dyDescent="0.35">
      <c r="A66" s="91"/>
      <c r="B66" s="92"/>
      <c r="C66" s="63"/>
      <c r="D66" s="93"/>
      <c r="E66" s="94"/>
      <c r="F66" s="94"/>
      <c r="G66" s="94"/>
      <c r="H66" s="66" t="str">
        <f t="shared" si="7"/>
        <v/>
      </c>
      <c r="I66" s="63"/>
      <c r="J66" s="179" t="str">
        <f t="shared" si="6"/>
        <v/>
      </c>
      <c r="K66" s="68" t="str">
        <f t="shared" si="8"/>
        <v/>
      </c>
      <c r="L66" s="95"/>
      <c r="M66" s="67" t="str">
        <f>IF(OR(B66='Nature combustibles'!$B$2,B66='Nature combustibles'!$B$11,B66='Nature combustibles'!$B$13),IF(E66*Tableau1[[#This Row],[Taux de combustible certifié PEFC/FSC ou équivalent (%)]]/1000=0,"",E66*Tableau1[[#This Row],[Taux de combustible certifié PEFC/FSC ou équivalent (%)]]),"")</f>
        <v/>
      </c>
      <c r="N66" s="96" t="str">
        <f>IF(OR(B66='Nature combustibles'!$B$11,B66='Nature combustibles'!$B$13),IF(D66="Hors France",100%,30%),IF(B66='Nature combustibles'!$B$2,VLOOKUP(D66,'Taux certification régional'!$A$2:$B$15,2,FALSE),""))</f>
        <v/>
      </c>
      <c r="O66" s="50"/>
      <c r="P66" s="50"/>
      <c r="Q66" s="50"/>
      <c r="R66" s="50"/>
    </row>
    <row r="67" spans="1:18" x14ac:dyDescent="0.35">
      <c r="A67" s="91"/>
      <c r="B67" s="92"/>
      <c r="C67" s="63"/>
      <c r="D67" s="93"/>
      <c r="E67" s="94"/>
      <c r="F67" s="94"/>
      <c r="G67" s="94"/>
      <c r="H67" s="66" t="str">
        <f t="shared" si="7"/>
        <v/>
      </c>
      <c r="I67" s="63"/>
      <c r="J67" s="179" t="str">
        <f t="shared" si="6"/>
        <v/>
      </c>
      <c r="K67" s="68" t="str">
        <f t="shared" si="8"/>
        <v/>
      </c>
      <c r="L67" s="95"/>
      <c r="M67" s="67" t="str">
        <f>IF(OR(B67='Nature combustibles'!$B$2,B67='Nature combustibles'!$B$11,B67='Nature combustibles'!$B$13),IF(E67*Tableau1[[#This Row],[Taux de combustible certifié PEFC/FSC ou équivalent (%)]]/1000=0,"",E67*Tableau1[[#This Row],[Taux de combustible certifié PEFC/FSC ou équivalent (%)]]),"")</f>
        <v/>
      </c>
      <c r="N67" s="96" t="str">
        <f>IF(OR(B67='Nature combustibles'!$B$11,B67='Nature combustibles'!$B$13),IF(D67="Hors France",100%,30%),IF(B67='Nature combustibles'!$B$2,VLOOKUP(D67,'Taux certification régional'!$A$2:$B$15,2,FALSE),""))</f>
        <v/>
      </c>
      <c r="O67" s="50"/>
      <c r="P67" s="50"/>
      <c r="Q67" s="50"/>
      <c r="R67" s="50"/>
    </row>
    <row r="68" spans="1:18" x14ac:dyDescent="0.35">
      <c r="A68" s="91"/>
      <c r="B68" s="92"/>
      <c r="C68" s="63"/>
      <c r="D68" s="93"/>
      <c r="E68" s="94"/>
      <c r="F68" s="94"/>
      <c r="G68" s="94"/>
      <c r="H68" s="66" t="str">
        <f t="shared" si="7"/>
        <v/>
      </c>
      <c r="I68" s="63"/>
      <c r="J68" s="179" t="str">
        <f t="shared" si="6"/>
        <v/>
      </c>
      <c r="K68" s="68" t="str">
        <f t="shared" si="8"/>
        <v/>
      </c>
      <c r="L68" s="95"/>
      <c r="M68" s="67" t="str">
        <f>IF(OR(B68='Nature combustibles'!$B$2,B68='Nature combustibles'!$B$11,B68='Nature combustibles'!$B$13),IF(E68*Tableau1[[#This Row],[Taux de combustible certifié PEFC/FSC ou équivalent (%)]]/1000=0,"",E68*Tableau1[[#This Row],[Taux de combustible certifié PEFC/FSC ou équivalent (%)]]),"")</f>
        <v/>
      </c>
      <c r="N68" s="96" t="str">
        <f>IF(OR(B68='Nature combustibles'!$B$11,B68='Nature combustibles'!$B$13),IF(D68="Hors France",100%,30%),IF(B68='Nature combustibles'!$B$2,VLOOKUP(D68,'Taux certification régional'!$A$2:$B$15,2,FALSE),""))</f>
        <v/>
      </c>
      <c r="O68" s="50"/>
      <c r="P68" s="50"/>
      <c r="Q68" s="50"/>
      <c r="R68" s="50"/>
    </row>
    <row r="69" spans="1:18" x14ac:dyDescent="0.35">
      <c r="A69" s="91"/>
      <c r="B69" s="92"/>
      <c r="C69" s="63"/>
      <c r="D69" s="93"/>
      <c r="E69" s="94"/>
      <c r="F69" s="94"/>
      <c r="G69" s="94"/>
      <c r="H69" s="66" t="str">
        <f t="shared" si="7"/>
        <v/>
      </c>
      <c r="I69" s="63"/>
      <c r="J69" s="179" t="str">
        <f t="shared" si="6"/>
        <v/>
      </c>
      <c r="K69" s="68" t="str">
        <f t="shared" si="8"/>
        <v/>
      </c>
      <c r="L69" s="95"/>
      <c r="M69" s="67" t="str">
        <f>IF(OR(B69='Nature combustibles'!$B$2,B69='Nature combustibles'!$B$11,B69='Nature combustibles'!$B$13),IF(E69*Tableau1[[#This Row],[Taux de combustible certifié PEFC/FSC ou équivalent (%)]]/1000=0,"",E69*Tableau1[[#This Row],[Taux de combustible certifié PEFC/FSC ou équivalent (%)]]),"")</f>
        <v/>
      </c>
      <c r="N69" s="96" t="str">
        <f>IF(OR(B69='Nature combustibles'!$B$11,B69='Nature combustibles'!$B$13),IF(D69="Hors France",100%,30%),IF(B69='Nature combustibles'!$B$2,VLOOKUP(D69,'Taux certification régional'!$A$2:$B$15,2,FALSE),""))</f>
        <v/>
      </c>
      <c r="O69" s="50"/>
      <c r="P69" s="50"/>
      <c r="Q69" s="50"/>
      <c r="R69" s="50"/>
    </row>
    <row r="70" spans="1:18" x14ac:dyDescent="0.35">
      <c r="A70" s="91"/>
      <c r="B70" s="92"/>
      <c r="C70" s="63"/>
      <c r="D70" s="93"/>
      <c r="E70" s="94"/>
      <c r="F70" s="94"/>
      <c r="G70" s="94"/>
      <c r="H70" s="66" t="str">
        <f t="shared" si="7"/>
        <v/>
      </c>
      <c r="I70" s="63"/>
      <c r="J70" s="179" t="str">
        <f t="shared" si="6"/>
        <v/>
      </c>
      <c r="K70" s="68" t="str">
        <f t="shared" si="8"/>
        <v/>
      </c>
      <c r="L70" s="95"/>
      <c r="M70" s="67" t="str">
        <f>IF(OR(B70='Nature combustibles'!$B$2,B70='Nature combustibles'!$B$11,B70='Nature combustibles'!$B$13),IF(E70*Tableau1[[#This Row],[Taux de combustible certifié PEFC/FSC ou équivalent (%)]]/1000=0,"",E70*Tableau1[[#This Row],[Taux de combustible certifié PEFC/FSC ou équivalent (%)]]),"")</f>
        <v/>
      </c>
      <c r="N70" s="96" t="str">
        <f>IF(OR(B70='Nature combustibles'!$B$11,B70='Nature combustibles'!$B$13),IF(D70="Hors France",100%,30%),IF(B70='Nature combustibles'!$B$2,VLOOKUP(D70,'Taux certification régional'!$A$2:$B$15,2,FALSE),""))</f>
        <v/>
      </c>
      <c r="O70" s="50"/>
      <c r="P70" s="50"/>
      <c r="Q70" s="50"/>
      <c r="R70" s="50"/>
    </row>
    <row r="71" spans="1:18" ht="16" thickBot="1" x14ac:dyDescent="0.4">
      <c r="A71" s="79" t="s">
        <v>7</v>
      </c>
      <c r="B71" s="80"/>
      <c r="C71" s="80"/>
      <c r="D71" s="80"/>
      <c r="E71" s="82">
        <f>SUM(E62:E70)</f>
        <v>0</v>
      </c>
      <c r="F71" s="82"/>
      <c r="G71" s="82"/>
      <c r="H71" s="82">
        <f>SUM(H62:H70)</f>
        <v>0</v>
      </c>
      <c r="I71" s="82" t="s">
        <v>25</v>
      </c>
      <c r="J71" s="82">
        <f>SUM(J62:J70)</f>
        <v>0</v>
      </c>
      <c r="K71" s="97">
        <f>SUM(K62:K70)</f>
        <v>0</v>
      </c>
      <c r="L71" s="83" t="str">
        <f>IF(E72=0,"",M71/E72)</f>
        <v/>
      </c>
      <c r="M71" s="82">
        <f>SUM(M62:M70)</f>
        <v>0</v>
      </c>
      <c r="N71" s="97" t="str">
        <f>IF(E72=0,"",(SUMPRODUCT(E62:E70,N62:N70))/E72)</f>
        <v/>
      </c>
      <c r="O71" s="46" t="str">
        <f>IF(L71&lt;N71, "tonnage certifié inférieur au seuil minimum","")</f>
        <v/>
      </c>
      <c r="P71" s="50"/>
      <c r="Q71" s="50"/>
      <c r="R71" s="50"/>
    </row>
    <row r="72" spans="1:18" ht="31.5" thickBot="1" x14ac:dyDescent="0.4">
      <c r="A72" s="50"/>
      <c r="B72" s="50"/>
      <c r="C72" s="50"/>
      <c r="D72" s="86" t="s">
        <v>72</v>
      </c>
      <c r="E72" s="81">
        <f>SUMIF(B62:B70,'Nature combustibles'!$B$2,E62:E70)+SUMIF(B62:B70,'Nature combustibles'!$B$11,E62:E70)+SUMIF(B62:B70,'Nature combustibles'!$B$13,E62:E70)</f>
        <v>0</v>
      </c>
      <c r="F72" s="50"/>
      <c r="G72" s="50"/>
      <c r="H72" s="50"/>
      <c r="I72" s="50"/>
      <c r="J72" s="50"/>
      <c r="K72" s="50"/>
      <c r="L72" s="50"/>
      <c r="M72" s="50"/>
      <c r="N72" s="50"/>
      <c r="O72" s="50"/>
      <c r="P72" s="50"/>
      <c r="Q72" s="50"/>
      <c r="R72" s="50"/>
    </row>
    <row r="73" spans="1:18" x14ac:dyDescent="0.35">
      <c r="A73" s="50"/>
      <c r="B73" s="50"/>
      <c r="C73" s="50"/>
      <c r="D73" s="50"/>
      <c r="E73" s="50"/>
      <c r="F73" s="50"/>
      <c r="G73" s="50"/>
      <c r="H73" s="50"/>
      <c r="I73" s="50"/>
      <c r="J73" s="50"/>
      <c r="K73" s="50"/>
      <c r="L73" s="50"/>
      <c r="M73" s="50"/>
      <c r="N73" s="50"/>
      <c r="O73" s="50"/>
      <c r="P73" s="50"/>
      <c r="Q73" s="50"/>
      <c r="R73" s="50"/>
    </row>
    <row r="74" spans="1:18" x14ac:dyDescent="0.35">
      <c r="A74" s="50"/>
      <c r="B74" s="50"/>
      <c r="C74" s="50"/>
      <c r="D74" s="50"/>
      <c r="E74" s="50"/>
      <c r="F74" s="50"/>
      <c r="G74" s="50"/>
      <c r="H74" s="50"/>
      <c r="I74" s="50"/>
      <c r="J74" s="50"/>
      <c r="K74" s="50"/>
      <c r="L74" s="50"/>
      <c r="M74" s="50"/>
      <c r="N74" s="50"/>
      <c r="O74" s="50"/>
      <c r="P74" s="50"/>
      <c r="Q74" s="50"/>
      <c r="R74" s="50"/>
    </row>
    <row r="75" spans="1:18" x14ac:dyDescent="0.35">
      <c r="A75" s="50"/>
      <c r="B75" s="50"/>
      <c r="C75" s="50"/>
      <c r="D75" s="50"/>
      <c r="E75" s="50"/>
      <c r="F75" s="50"/>
      <c r="G75" s="50"/>
      <c r="H75" s="50"/>
      <c r="I75" s="50"/>
      <c r="J75" s="50"/>
      <c r="K75" s="50"/>
      <c r="L75" s="50"/>
      <c r="M75" s="50"/>
      <c r="N75" s="50"/>
      <c r="O75" s="50"/>
      <c r="P75" s="50"/>
      <c r="Q75" s="50"/>
      <c r="R75" s="50"/>
    </row>
    <row r="76" spans="1:18" x14ac:dyDescent="0.35">
      <c r="A76" s="50"/>
      <c r="B76" s="50"/>
      <c r="C76" s="50"/>
      <c r="D76" s="50"/>
      <c r="E76" s="50"/>
      <c r="F76" s="50"/>
      <c r="G76" s="50"/>
      <c r="H76" s="50"/>
      <c r="I76" s="50"/>
      <c r="J76" s="50"/>
      <c r="K76" s="50"/>
      <c r="L76" s="50"/>
      <c r="M76" s="50"/>
      <c r="N76" s="50"/>
      <c r="O76" s="50"/>
      <c r="P76" s="50"/>
      <c r="Q76" s="50"/>
      <c r="R76" s="50"/>
    </row>
    <row r="77" spans="1:18" x14ac:dyDescent="0.35">
      <c r="A77" s="50"/>
      <c r="B77" s="50"/>
      <c r="C77" s="50"/>
      <c r="D77" s="50"/>
      <c r="E77" s="50"/>
      <c r="F77" s="50"/>
      <c r="G77" s="50"/>
      <c r="H77" s="50"/>
      <c r="I77" s="50"/>
      <c r="J77" s="50"/>
      <c r="K77" s="50"/>
      <c r="L77" s="50"/>
      <c r="M77" s="50"/>
      <c r="N77" s="50"/>
      <c r="O77" s="50"/>
      <c r="P77" s="50"/>
      <c r="Q77" s="50"/>
      <c r="R77" s="50"/>
    </row>
    <row r="78" spans="1:18" x14ac:dyDescent="0.35">
      <c r="A78" s="50"/>
      <c r="B78" s="50"/>
      <c r="C78" s="50"/>
      <c r="D78" s="50"/>
      <c r="E78" s="50"/>
      <c r="F78" s="50"/>
      <c r="G78" s="50"/>
      <c r="H78" s="50"/>
      <c r="I78" s="50"/>
      <c r="J78" s="50"/>
      <c r="K78" s="50"/>
      <c r="L78" s="50"/>
      <c r="M78" s="50"/>
      <c r="N78" s="50"/>
      <c r="O78" s="50"/>
      <c r="P78" s="50"/>
      <c r="Q78" s="50"/>
      <c r="R78" s="50"/>
    </row>
    <row r="79" spans="1:18" x14ac:dyDescent="0.35">
      <c r="A79" s="50"/>
      <c r="B79" s="50"/>
      <c r="C79" s="50"/>
      <c r="D79" s="50"/>
      <c r="E79" s="50"/>
      <c r="F79" s="50"/>
      <c r="G79" s="50"/>
      <c r="H79" s="50"/>
      <c r="I79" s="50"/>
      <c r="J79" s="50"/>
      <c r="K79" s="50"/>
      <c r="L79" s="50"/>
      <c r="M79" s="50"/>
      <c r="N79" s="50"/>
      <c r="O79" s="50"/>
      <c r="P79" s="50"/>
      <c r="Q79" s="50"/>
      <c r="R79" s="50"/>
    </row>
    <row r="80" spans="1:18" x14ac:dyDescent="0.35">
      <c r="A80" s="50"/>
      <c r="B80" s="50"/>
      <c r="C80" s="50"/>
      <c r="D80" s="50"/>
      <c r="E80" s="50"/>
      <c r="F80" s="50"/>
      <c r="G80" s="50"/>
      <c r="H80" s="50"/>
      <c r="I80" s="50"/>
      <c r="J80" s="50"/>
      <c r="K80" s="50"/>
      <c r="L80" s="50"/>
      <c r="M80" s="50"/>
      <c r="N80" s="50"/>
      <c r="O80" s="50"/>
      <c r="P80" s="50"/>
      <c r="Q80" s="50"/>
      <c r="R80" s="50"/>
    </row>
    <row r="81" spans="1:18" x14ac:dyDescent="0.35">
      <c r="A81" s="50"/>
      <c r="B81" s="50"/>
      <c r="C81" s="50"/>
      <c r="D81" s="50"/>
      <c r="E81" s="50"/>
      <c r="F81" s="50"/>
      <c r="G81" s="50"/>
      <c r="H81" s="50"/>
      <c r="I81" s="50"/>
      <c r="J81" s="50"/>
      <c r="K81" s="50"/>
      <c r="L81" s="50"/>
      <c r="M81" s="50"/>
      <c r="N81" s="50"/>
      <c r="O81" s="50"/>
      <c r="P81" s="50"/>
      <c r="Q81" s="50"/>
      <c r="R81" s="50"/>
    </row>
    <row r="82" spans="1:18" x14ac:dyDescent="0.35">
      <c r="A82" s="50"/>
      <c r="B82" s="50"/>
      <c r="C82" s="50"/>
      <c r="D82" s="50"/>
      <c r="E82" s="50"/>
      <c r="F82" s="50"/>
      <c r="G82" s="50"/>
      <c r="H82" s="50"/>
      <c r="I82" s="50"/>
      <c r="J82" s="50"/>
      <c r="K82" s="50"/>
      <c r="L82" s="50"/>
      <c r="M82" s="50"/>
      <c r="N82" s="50"/>
      <c r="O82" s="50"/>
      <c r="P82" s="50"/>
      <c r="Q82" s="50"/>
      <c r="R82" s="50"/>
    </row>
    <row r="83" spans="1:18" x14ac:dyDescent="0.35">
      <c r="A83" s="50"/>
      <c r="B83" s="50"/>
      <c r="C83" s="50"/>
      <c r="D83" s="50"/>
      <c r="E83" s="50"/>
      <c r="F83" s="50"/>
      <c r="G83" s="50"/>
      <c r="H83" s="50"/>
      <c r="I83" s="50"/>
      <c r="J83" s="50"/>
      <c r="K83" s="50"/>
      <c r="L83" s="50"/>
      <c r="M83" s="50"/>
      <c r="N83" s="50"/>
      <c r="O83" s="50"/>
      <c r="P83" s="50"/>
      <c r="Q83" s="50"/>
      <c r="R83" s="50"/>
    </row>
    <row r="84" spans="1:18" x14ac:dyDescent="0.35">
      <c r="A84" s="50"/>
      <c r="B84" s="50"/>
      <c r="C84" s="50"/>
      <c r="D84" s="50"/>
      <c r="E84" s="50"/>
      <c r="F84" s="50"/>
      <c r="G84" s="50"/>
      <c r="H84" s="50"/>
      <c r="I84" s="50"/>
      <c r="J84" s="50"/>
      <c r="K84" s="50"/>
      <c r="L84" s="50"/>
      <c r="M84" s="50"/>
      <c r="N84" s="50"/>
      <c r="O84" s="50"/>
      <c r="P84" s="50"/>
      <c r="Q84" s="50"/>
      <c r="R84" s="50"/>
    </row>
    <row r="85" spans="1:18" x14ac:dyDescent="0.35">
      <c r="A85" s="50"/>
      <c r="B85" s="50"/>
      <c r="C85" s="50"/>
      <c r="D85" s="50"/>
      <c r="E85" s="50"/>
      <c r="F85" s="50"/>
      <c r="G85" s="50"/>
      <c r="H85" s="50"/>
      <c r="I85" s="50"/>
      <c r="J85" s="50"/>
      <c r="K85" s="50"/>
      <c r="L85" s="50"/>
      <c r="M85" s="50"/>
      <c r="N85" s="50"/>
      <c r="O85" s="50"/>
      <c r="P85" s="50"/>
      <c r="Q85" s="50"/>
      <c r="R85" s="50"/>
    </row>
    <row r="86" spans="1:18" x14ac:dyDescent="0.35">
      <c r="A86" s="50"/>
      <c r="B86" s="50"/>
      <c r="C86" s="50"/>
      <c r="D86" s="50"/>
      <c r="E86" s="50"/>
      <c r="F86" s="50"/>
      <c r="G86" s="50"/>
      <c r="H86" s="50"/>
      <c r="I86" s="50"/>
      <c r="J86" s="50"/>
      <c r="K86" s="50"/>
      <c r="L86" s="50"/>
      <c r="M86" s="50"/>
      <c r="N86" s="50"/>
      <c r="O86" s="50"/>
      <c r="P86" s="50"/>
      <c r="Q86" s="50"/>
      <c r="R86" s="50"/>
    </row>
    <row r="87" spans="1:18" x14ac:dyDescent="0.35">
      <c r="A87" s="50"/>
      <c r="B87" s="50"/>
      <c r="C87" s="50"/>
      <c r="D87" s="50"/>
      <c r="E87" s="50"/>
      <c r="F87" s="50"/>
      <c r="G87" s="50"/>
      <c r="H87" s="50"/>
      <c r="I87" s="50"/>
      <c r="J87" s="50"/>
      <c r="K87" s="50"/>
      <c r="L87" s="50"/>
      <c r="M87" s="50"/>
      <c r="N87" s="50"/>
      <c r="O87" s="50"/>
      <c r="P87" s="50"/>
      <c r="Q87" s="50"/>
      <c r="R87" s="50"/>
    </row>
    <row r="88" spans="1:18" x14ac:dyDescent="0.35">
      <c r="A88" s="50"/>
      <c r="B88" s="50"/>
      <c r="C88" s="50"/>
      <c r="D88" s="50"/>
      <c r="E88" s="50"/>
      <c r="F88" s="50"/>
      <c r="G88" s="50"/>
      <c r="H88" s="50"/>
      <c r="I88" s="50"/>
      <c r="J88" s="50"/>
      <c r="K88" s="50"/>
      <c r="L88" s="50"/>
      <c r="M88" s="50"/>
      <c r="N88" s="50"/>
      <c r="O88" s="50"/>
      <c r="P88" s="50"/>
      <c r="Q88" s="50"/>
      <c r="R88" s="50"/>
    </row>
    <row r="89" spans="1:18" x14ac:dyDescent="0.35">
      <c r="A89" s="50"/>
      <c r="B89" s="50"/>
      <c r="C89" s="50"/>
      <c r="D89" s="50"/>
      <c r="E89" s="50"/>
      <c r="F89" s="50"/>
      <c r="G89" s="50"/>
      <c r="H89" s="50"/>
      <c r="I89" s="50"/>
      <c r="J89" s="50"/>
      <c r="K89" s="50"/>
      <c r="L89" s="50"/>
      <c r="M89" s="50"/>
      <c r="N89" s="50"/>
      <c r="O89" s="50"/>
      <c r="P89" s="50"/>
      <c r="Q89" s="50"/>
      <c r="R89" s="50"/>
    </row>
    <row r="90" spans="1:18" x14ac:dyDescent="0.35">
      <c r="A90" s="50"/>
      <c r="B90" s="50"/>
      <c r="C90" s="50"/>
      <c r="D90" s="50"/>
      <c r="E90" s="50"/>
      <c r="F90" s="50"/>
      <c r="G90" s="50"/>
      <c r="H90" s="50"/>
      <c r="I90" s="50"/>
      <c r="J90" s="50"/>
      <c r="K90" s="50"/>
      <c r="L90" s="50"/>
      <c r="M90" s="50"/>
      <c r="N90" s="50"/>
      <c r="O90" s="50"/>
      <c r="P90" s="50"/>
      <c r="Q90" s="50"/>
      <c r="R90" s="50"/>
    </row>
    <row r="91" spans="1:18" x14ac:dyDescent="0.35">
      <c r="A91" s="50"/>
      <c r="B91" s="50"/>
      <c r="C91" s="50"/>
      <c r="D91" s="50"/>
      <c r="E91" s="50"/>
      <c r="F91" s="50"/>
      <c r="G91" s="50"/>
      <c r="H91" s="50"/>
      <c r="I91" s="50"/>
      <c r="J91" s="50"/>
      <c r="K91" s="50"/>
      <c r="L91" s="50"/>
      <c r="M91" s="50"/>
      <c r="N91" s="50"/>
      <c r="O91" s="50"/>
      <c r="P91" s="50"/>
      <c r="Q91" s="50"/>
      <c r="R91" s="50"/>
    </row>
    <row r="92" spans="1:18" x14ac:dyDescent="0.35">
      <c r="A92" s="50"/>
      <c r="B92" s="50"/>
      <c r="C92" s="50"/>
      <c r="D92" s="50"/>
      <c r="E92" s="50"/>
      <c r="F92" s="50"/>
      <c r="G92" s="50"/>
      <c r="H92" s="50"/>
      <c r="I92" s="50"/>
      <c r="J92" s="50"/>
      <c r="K92" s="50"/>
      <c r="L92" s="50"/>
      <c r="M92" s="50"/>
      <c r="N92" s="50"/>
      <c r="O92" s="50"/>
      <c r="P92" s="50"/>
      <c r="Q92" s="50"/>
      <c r="R92" s="50"/>
    </row>
    <row r="93" spans="1:18" x14ac:dyDescent="0.35">
      <c r="A93" s="50"/>
      <c r="B93" s="50"/>
      <c r="C93" s="50"/>
      <c r="D93" s="50"/>
      <c r="E93" s="50"/>
      <c r="F93" s="50"/>
      <c r="G93" s="50"/>
      <c r="H93" s="50"/>
      <c r="I93" s="50"/>
      <c r="J93" s="50"/>
      <c r="K93" s="50"/>
      <c r="L93" s="50"/>
      <c r="M93" s="50"/>
      <c r="N93" s="50"/>
      <c r="O93" s="50"/>
      <c r="P93" s="50"/>
      <c r="Q93" s="50"/>
      <c r="R93" s="50"/>
    </row>
    <row r="94" spans="1:18" x14ac:dyDescent="0.35">
      <c r="A94" s="50"/>
      <c r="B94" s="50"/>
      <c r="C94" s="50"/>
      <c r="D94" s="50"/>
      <c r="E94" s="50"/>
      <c r="F94" s="50"/>
      <c r="G94" s="50"/>
      <c r="H94" s="50"/>
      <c r="I94" s="50"/>
      <c r="J94" s="50"/>
      <c r="K94" s="50"/>
      <c r="L94" s="50"/>
      <c r="M94" s="50"/>
      <c r="N94" s="50"/>
      <c r="O94" s="50"/>
      <c r="P94" s="50"/>
      <c r="Q94" s="50"/>
      <c r="R94" s="50"/>
    </row>
    <row r="95" spans="1:18" x14ac:dyDescent="0.35">
      <c r="A95" s="50"/>
      <c r="B95" s="50"/>
      <c r="C95" s="50"/>
      <c r="D95" s="50"/>
      <c r="E95" s="50"/>
      <c r="F95" s="50"/>
      <c r="G95" s="50"/>
      <c r="H95" s="50"/>
      <c r="I95" s="50"/>
      <c r="J95" s="50"/>
      <c r="K95" s="50"/>
      <c r="L95" s="50"/>
      <c r="M95" s="50"/>
      <c r="N95" s="50"/>
      <c r="O95" s="50"/>
      <c r="P95" s="50"/>
      <c r="Q95" s="50"/>
      <c r="R95" s="50"/>
    </row>
    <row r="96" spans="1:18" x14ac:dyDescent="0.35">
      <c r="A96" s="50"/>
      <c r="B96" s="50"/>
      <c r="C96" s="50"/>
      <c r="D96" s="50"/>
      <c r="E96" s="50"/>
      <c r="F96" s="50"/>
      <c r="G96" s="50"/>
      <c r="H96" s="50"/>
      <c r="I96" s="50"/>
      <c r="J96" s="50"/>
      <c r="K96" s="50"/>
      <c r="L96" s="50"/>
      <c r="M96" s="50"/>
      <c r="N96" s="50"/>
      <c r="O96" s="50"/>
      <c r="P96" s="50"/>
      <c r="Q96" s="50"/>
      <c r="R96" s="50"/>
    </row>
    <row r="97" spans="1:18" x14ac:dyDescent="0.35">
      <c r="A97" s="50"/>
      <c r="B97" s="50"/>
      <c r="C97" s="50"/>
      <c r="D97" s="50"/>
      <c r="E97" s="50"/>
      <c r="F97" s="50"/>
      <c r="G97" s="50"/>
      <c r="H97" s="50"/>
      <c r="I97" s="50"/>
      <c r="J97" s="50"/>
      <c r="K97" s="50"/>
      <c r="L97" s="50"/>
      <c r="M97" s="50"/>
      <c r="N97" s="50"/>
      <c r="O97" s="50"/>
      <c r="P97" s="50"/>
      <c r="Q97" s="50"/>
      <c r="R97" s="50"/>
    </row>
    <row r="98" spans="1:18" x14ac:dyDescent="0.35">
      <c r="A98" s="50"/>
      <c r="B98" s="50"/>
      <c r="C98" s="50"/>
      <c r="D98" s="50"/>
      <c r="E98" s="50"/>
      <c r="F98" s="50"/>
      <c r="G98" s="50"/>
      <c r="H98" s="50"/>
      <c r="I98" s="50"/>
      <c r="J98" s="50"/>
      <c r="K98" s="50"/>
      <c r="L98" s="50"/>
      <c r="M98" s="50"/>
      <c r="N98" s="50"/>
      <c r="O98" s="50"/>
      <c r="P98" s="50"/>
      <c r="Q98" s="50"/>
      <c r="R98" s="50"/>
    </row>
    <row r="99" spans="1:18" x14ac:dyDescent="0.35">
      <c r="A99" s="50"/>
      <c r="B99" s="50"/>
      <c r="C99" s="50"/>
      <c r="D99" s="50"/>
      <c r="E99" s="50"/>
      <c r="F99" s="50"/>
      <c r="G99" s="50"/>
      <c r="H99" s="50"/>
      <c r="I99" s="50"/>
      <c r="J99" s="50"/>
      <c r="K99" s="50"/>
      <c r="L99" s="50"/>
      <c r="M99" s="50"/>
      <c r="N99" s="50"/>
      <c r="O99" s="50"/>
      <c r="P99" s="50"/>
      <c r="Q99" s="50"/>
      <c r="R99" s="50"/>
    </row>
    <row r="100" spans="1:18" x14ac:dyDescent="0.35">
      <c r="A100" s="50"/>
      <c r="B100" s="50"/>
      <c r="C100" s="50"/>
      <c r="D100" s="50"/>
      <c r="E100" s="50"/>
      <c r="F100" s="50"/>
      <c r="G100" s="50"/>
      <c r="H100" s="50"/>
      <c r="I100" s="50"/>
      <c r="J100" s="50"/>
      <c r="K100" s="50"/>
      <c r="L100" s="50"/>
      <c r="M100" s="50"/>
      <c r="N100" s="50"/>
      <c r="O100" s="50"/>
      <c r="P100" s="50"/>
      <c r="Q100" s="50"/>
      <c r="R100" s="50"/>
    </row>
    <row r="101" spans="1:18" x14ac:dyDescent="0.35">
      <c r="A101" s="50"/>
      <c r="B101" s="50"/>
      <c r="C101" s="50"/>
      <c r="D101" s="50"/>
      <c r="E101" s="50"/>
      <c r="F101" s="50"/>
      <c r="G101" s="50"/>
      <c r="H101" s="50"/>
      <c r="I101" s="50"/>
      <c r="J101" s="50"/>
      <c r="K101" s="50"/>
      <c r="L101" s="50"/>
      <c r="M101" s="50"/>
      <c r="N101" s="50"/>
      <c r="O101" s="50"/>
      <c r="P101" s="50"/>
      <c r="Q101" s="50"/>
      <c r="R101" s="50"/>
    </row>
    <row r="102" spans="1:18" x14ac:dyDescent="0.35">
      <c r="A102" s="50"/>
      <c r="B102" s="50"/>
      <c r="C102" s="50"/>
      <c r="D102" s="50"/>
      <c r="E102" s="50"/>
      <c r="F102" s="50"/>
      <c r="G102" s="50"/>
      <c r="H102" s="50"/>
      <c r="I102" s="50"/>
      <c r="J102" s="50"/>
      <c r="K102" s="50"/>
      <c r="L102" s="50"/>
      <c r="M102" s="50"/>
      <c r="N102" s="50"/>
      <c r="O102" s="50"/>
      <c r="P102" s="50"/>
      <c r="Q102" s="50"/>
      <c r="R102" s="50"/>
    </row>
    <row r="103" spans="1:18" x14ac:dyDescent="0.35">
      <c r="A103" s="50"/>
      <c r="B103" s="50"/>
      <c r="C103" s="50"/>
      <c r="D103" s="50"/>
      <c r="E103" s="50"/>
      <c r="F103" s="50"/>
      <c r="G103" s="50"/>
      <c r="H103" s="50"/>
      <c r="I103" s="50"/>
      <c r="J103" s="50"/>
      <c r="K103" s="50"/>
      <c r="L103" s="50"/>
      <c r="M103" s="50"/>
      <c r="N103" s="50"/>
      <c r="O103" s="50"/>
      <c r="P103" s="50"/>
      <c r="Q103" s="50"/>
      <c r="R103" s="50"/>
    </row>
    <row r="104" spans="1:18" x14ac:dyDescent="0.35">
      <c r="A104" s="50"/>
      <c r="B104" s="50"/>
      <c r="C104" s="50"/>
      <c r="D104" s="50"/>
      <c r="E104" s="50"/>
      <c r="F104" s="50"/>
      <c r="G104" s="50"/>
      <c r="H104" s="50"/>
      <c r="I104" s="50"/>
      <c r="J104" s="50"/>
      <c r="K104" s="50"/>
      <c r="L104" s="50"/>
      <c r="M104" s="50"/>
      <c r="N104" s="50"/>
      <c r="O104" s="50"/>
      <c r="P104" s="50"/>
      <c r="Q104" s="50"/>
      <c r="R104" s="50"/>
    </row>
    <row r="105" spans="1:18" x14ac:dyDescent="0.35">
      <c r="A105" s="50"/>
      <c r="B105" s="50"/>
      <c r="C105" s="50"/>
      <c r="D105" s="50"/>
      <c r="E105" s="50"/>
      <c r="F105" s="50"/>
      <c r="G105" s="50"/>
      <c r="H105" s="50"/>
      <c r="I105" s="50"/>
      <c r="J105" s="50"/>
      <c r="K105" s="50"/>
      <c r="L105" s="50"/>
      <c r="M105" s="50"/>
      <c r="N105" s="50"/>
      <c r="O105" s="50"/>
      <c r="P105" s="50"/>
      <c r="Q105" s="50"/>
      <c r="R105" s="50"/>
    </row>
    <row r="106" spans="1:18" x14ac:dyDescent="0.35">
      <c r="A106" s="50"/>
      <c r="B106" s="50"/>
      <c r="C106" s="50"/>
      <c r="D106" s="50"/>
      <c r="E106" s="50"/>
      <c r="F106" s="50"/>
      <c r="G106" s="50"/>
      <c r="H106" s="50"/>
      <c r="I106" s="50"/>
      <c r="J106" s="50"/>
      <c r="K106" s="50"/>
      <c r="L106" s="50"/>
      <c r="M106" s="50"/>
      <c r="N106" s="50"/>
      <c r="O106" s="50"/>
      <c r="P106" s="50"/>
      <c r="Q106" s="50"/>
      <c r="R106" s="50"/>
    </row>
    <row r="107" spans="1:18" x14ac:dyDescent="0.35">
      <c r="A107" s="50"/>
      <c r="B107" s="50"/>
      <c r="C107" s="50"/>
      <c r="D107" s="50"/>
      <c r="E107" s="50"/>
      <c r="F107" s="50"/>
      <c r="G107" s="50"/>
      <c r="H107" s="50"/>
      <c r="I107" s="50"/>
      <c r="J107" s="50"/>
      <c r="K107" s="50"/>
      <c r="L107" s="50"/>
      <c r="M107" s="50"/>
      <c r="N107" s="50"/>
      <c r="O107" s="50"/>
      <c r="P107" s="50"/>
      <c r="Q107" s="50"/>
      <c r="R107" s="50"/>
    </row>
    <row r="108" spans="1:18" x14ac:dyDescent="0.35">
      <c r="A108" s="50"/>
      <c r="B108" s="50"/>
      <c r="C108" s="50"/>
      <c r="D108" s="50"/>
      <c r="E108" s="50"/>
      <c r="F108" s="50"/>
      <c r="G108" s="50"/>
      <c r="H108" s="50"/>
      <c r="I108" s="50"/>
      <c r="J108" s="50"/>
      <c r="K108" s="50"/>
      <c r="L108" s="50"/>
      <c r="M108" s="50"/>
      <c r="N108" s="50"/>
      <c r="O108" s="50"/>
      <c r="P108" s="50"/>
      <c r="Q108" s="50"/>
      <c r="R108" s="50"/>
    </row>
    <row r="109" spans="1:18" x14ac:dyDescent="0.35">
      <c r="A109" s="50"/>
      <c r="B109" s="50"/>
      <c r="C109" s="50"/>
      <c r="D109" s="50"/>
      <c r="E109" s="50"/>
      <c r="F109" s="50"/>
      <c r="G109" s="50"/>
      <c r="H109" s="50"/>
      <c r="I109" s="50"/>
      <c r="J109" s="50"/>
      <c r="K109" s="50"/>
      <c r="L109" s="50"/>
      <c r="M109" s="50"/>
      <c r="N109" s="50"/>
      <c r="O109" s="50"/>
      <c r="P109" s="50"/>
      <c r="Q109" s="50"/>
      <c r="R109" s="50"/>
    </row>
    <row r="110" spans="1:18" x14ac:dyDescent="0.35">
      <c r="A110" s="50"/>
      <c r="B110" s="50"/>
      <c r="C110" s="50"/>
      <c r="D110" s="50"/>
      <c r="E110" s="50"/>
      <c r="F110" s="50"/>
      <c r="G110" s="50"/>
      <c r="H110" s="50"/>
      <c r="I110" s="50"/>
      <c r="J110" s="50"/>
      <c r="K110" s="50"/>
      <c r="L110" s="50"/>
      <c r="M110" s="50"/>
      <c r="N110" s="50"/>
      <c r="O110" s="50"/>
      <c r="P110" s="50"/>
      <c r="Q110" s="50"/>
      <c r="R110" s="50"/>
    </row>
    <row r="111" spans="1:18" x14ac:dyDescent="0.35">
      <c r="A111" s="50"/>
      <c r="B111" s="50"/>
      <c r="C111" s="50"/>
      <c r="D111" s="50"/>
      <c r="E111" s="50"/>
      <c r="F111" s="50"/>
      <c r="G111" s="50"/>
      <c r="H111" s="50"/>
      <c r="I111" s="50"/>
      <c r="J111" s="50"/>
      <c r="K111" s="50"/>
      <c r="L111" s="50"/>
      <c r="M111" s="50"/>
      <c r="N111" s="50"/>
      <c r="O111" s="50"/>
      <c r="P111" s="50"/>
      <c r="Q111" s="50"/>
      <c r="R111" s="50"/>
    </row>
    <row r="112" spans="1:18" x14ac:dyDescent="0.35">
      <c r="A112" s="50"/>
      <c r="B112" s="50"/>
      <c r="C112" s="50"/>
      <c r="D112" s="50"/>
      <c r="E112" s="50"/>
      <c r="F112" s="50"/>
      <c r="G112" s="50"/>
      <c r="H112" s="50"/>
      <c r="I112" s="50"/>
      <c r="J112" s="50"/>
      <c r="K112" s="50"/>
      <c r="L112" s="50"/>
      <c r="M112" s="50"/>
      <c r="N112" s="50"/>
      <c r="O112" s="50"/>
      <c r="P112" s="50"/>
      <c r="Q112" s="50"/>
      <c r="R112" s="50"/>
    </row>
    <row r="113" spans="1:18" x14ac:dyDescent="0.35">
      <c r="A113" s="50"/>
      <c r="B113" s="50"/>
      <c r="C113" s="50"/>
      <c r="D113" s="50"/>
      <c r="E113" s="50"/>
      <c r="F113" s="50"/>
      <c r="G113" s="50"/>
      <c r="H113" s="50"/>
      <c r="I113" s="50"/>
      <c r="J113" s="50"/>
      <c r="K113" s="50"/>
      <c r="L113" s="50"/>
      <c r="M113" s="50"/>
      <c r="N113" s="50"/>
      <c r="O113" s="50"/>
      <c r="P113" s="50"/>
      <c r="Q113" s="50"/>
      <c r="R113" s="50"/>
    </row>
    <row r="114" spans="1:18" x14ac:dyDescent="0.35">
      <c r="A114" s="50"/>
      <c r="B114" s="50"/>
      <c r="C114" s="50"/>
      <c r="D114" s="50"/>
      <c r="E114" s="50"/>
      <c r="F114" s="50"/>
      <c r="G114" s="50"/>
      <c r="H114" s="50"/>
      <c r="I114" s="50"/>
      <c r="J114" s="50"/>
      <c r="K114" s="50"/>
      <c r="L114" s="50"/>
      <c r="M114" s="50"/>
      <c r="N114" s="50"/>
      <c r="O114" s="50"/>
      <c r="P114" s="50"/>
      <c r="Q114" s="50"/>
      <c r="R114" s="50"/>
    </row>
    <row r="115" spans="1:18" x14ac:dyDescent="0.35">
      <c r="A115" s="50"/>
      <c r="B115" s="50"/>
      <c r="C115" s="50"/>
      <c r="D115" s="50"/>
      <c r="E115" s="50"/>
      <c r="F115" s="50"/>
      <c r="G115" s="50"/>
      <c r="H115" s="50"/>
      <c r="I115" s="50"/>
      <c r="J115" s="50"/>
      <c r="K115" s="50"/>
      <c r="L115" s="50"/>
      <c r="M115" s="50"/>
      <c r="N115" s="50"/>
      <c r="O115" s="50"/>
      <c r="P115" s="50"/>
      <c r="Q115" s="50"/>
      <c r="R115" s="50"/>
    </row>
    <row r="116" spans="1:18" x14ac:dyDescent="0.35">
      <c r="A116" s="50"/>
      <c r="B116" s="50"/>
      <c r="C116" s="50"/>
      <c r="D116" s="50"/>
      <c r="E116" s="50"/>
      <c r="F116" s="50"/>
      <c r="G116" s="50"/>
      <c r="H116" s="50"/>
      <c r="I116" s="50"/>
      <c r="J116" s="50"/>
      <c r="K116" s="50"/>
      <c r="L116" s="50"/>
      <c r="M116" s="50"/>
      <c r="N116" s="50"/>
      <c r="O116" s="50"/>
      <c r="P116" s="50"/>
      <c r="Q116" s="50"/>
      <c r="R116" s="50"/>
    </row>
    <row r="117" spans="1:18" x14ac:dyDescent="0.35">
      <c r="A117" s="50"/>
      <c r="B117" s="50"/>
      <c r="C117" s="50"/>
      <c r="D117" s="50"/>
      <c r="E117" s="50"/>
      <c r="F117" s="50"/>
      <c r="G117" s="50"/>
      <c r="H117" s="50"/>
      <c r="I117" s="50"/>
      <c r="J117" s="50"/>
      <c r="K117" s="50"/>
      <c r="L117" s="50"/>
      <c r="M117" s="50"/>
      <c r="N117" s="50"/>
      <c r="O117" s="50"/>
      <c r="P117" s="50"/>
      <c r="Q117" s="50"/>
      <c r="R117" s="50"/>
    </row>
    <row r="118" spans="1:18" x14ac:dyDescent="0.35">
      <c r="A118" s="50"/>
      <c r="B118" s="50"/>
      <c r="C118" s="50"/>
      <c r="D118" s="50"/>
      <c r="E118" s="50"/>
      <c r="F118" s="50"/>
      <c r="G118" s="50"/>
      <c r="H118" s="50"/>
      <c r="I118" s="50"/>
      <c r="J118" s="50"/>
      <c r="K118" s="50"/>
      <c r="L118" s="50"/>
      <c r="M118" s="50"/>
      <c r="N118" s="50"/>
      <c r="O118" s="50"/>
      <c r="P118" s="50"/>
      <c r="Q118" s="50"/>
      <c r="R118" s="50"/>
    </row>
    <row r="119" spans="1:18" x14ac:dyDescent="0.35">
      <c r="A119" s="50"/>
      <c r="B119" s="50"/>
      <c r="C119" s="50"/>
      <c r="D119" s="50"/>
      <c r="E119" s="50"/>
      <c r="F119" s="50"/>
      <c r="G119" s="50"/>
      <c r="H119" s="50"/>
      <c r="I119" s="50"/>
      <c r="J119" s="50"/>
      <c r="K119" s="50"/>
      <c r="L119" s="50"/>
      <c r="M119" s="50"/>
      <c r="N119" s="50"/>
      <c r="O119" s="50"/>
      <c r="P119" s="50"/>
      <c r="Q119" s="50"/>
      <c r="R119" s="50"/>
    </row>
    <row r="120" spans="1:18" x14ac:dyDescent="0.35">
      <c r="A120" s="50"/>
      <c r="B120" s="50"/>
      <c r="C120" s="50"/>
      <c r="D120" s="50"/>
      <c r="E120" s="50"/>
      <c r="F120" s="50"/>
      <c r="G120" s="50"/>
      <c r="H120" s="50"/>
      <c r="I120" s="50"/>
      <c r="J120" s="50"/>
      <c r="K120" s="50"/>
      <c r="L120" s="50"/>
      <c r="M120" s="50"/>
      <c r="N120" s="50"/>
      <c r="O120" s="50"/>
      <c r="P120" s="50"/>
      <c r="Q120" s="50"/>
      <c r="R120" s="50"/>
    </row>
    <row r="121" spans="1:18" x14ac:dyDescent="0.35">
      <c r="A121" s="50"/>
      <c r="B121" s="50"/>
      <c r="C121" s="50"/>
      <c r="D121" s="50"/>
      <c r="E121" s="50"/>
      <c r="F121" s="50"/>
      <c r="G121" s="50"/>
      <c r="H121" s="50"/>
      <c r="I121" s="50"/>
      <c r="J121" s="50"/>
      <c r="K121" s="50"/>
      <c r="L121" s="50"/>
      <c r="M121" s="50"/>
      <c r="N121" s="50"/>
      <c r="O121" s="50"/>
      <c r="P121" s="50"/>
      <c r="Q121" s="50"/>
      <c r="R121" s="50"/>
    </row>
    <row r="122" spans="1:18" x14ac:dyDescent="0.35">
      <c r="A122" s="50"/>
      <c r="B122" s="50"/>
      <c r="C122" s="50"/>
      <c r="D122" s="50"/>
      <c r="E122" s="50"/>
      <c r="F122" s="50"/>
      <c r="G122" s="50"/>
      <c r="H122" s="50"/>
      <c r="I122" s="50"/>
      <c r="J122" s="50"/>
      <c r="K122" s="50"/>
      <c r="L122" s="50"/>
      <c r="M122" s="50"/>
      <c r="N122" s="50"/>
      <c r="O122" s="50"/>
      <c r="P122" s="50"/>
      <c r="Q122" s="50"/>
      <c r="R122" s="50"/>
    </row>
    <row r="123" spans="1:18" x14ac:dyDescent="0.35">
      <c r="A123" s="50"/>
      <c r="B123" s="50"/>
      <c r="C123" s="50"/>
      <c r="D123" s="50"/>
      <c r="E123" s="50"/>
      <c r="F123" s="50"/>
      <c r="G123" s="50"/>
      <c r="H123" s="50"/>
      <c r="I123" s="50"/>
      <c r="J123" s="50"/>
      <c r="K123" s="50"/>
      <c r="L123" s="50"/>
      <c r="M123" s="50"/>
      <c r="N123" s="50"/>
      <c r="O123" s="50"/>
      <c r="P123" s="50"/>
      <c r="Q123" s="50"/>
      <c r="R123" s="50"/>
    </row>
    <row r="124" spans="1:18" x14ac:dyDescent="0.35">
      <c r="A124" s="50"/>
      <c r="B124" s="50"/>
      <c r="C124" s="50"/>
      <c r="D124" s="50"/>
      <c r="E124" s="50"/>
      <c r="F124" s="50"/>
      <c r="G124" s="50"/>
      <c r="H124" s="50"/>
      <c r="I124" s="50"/>
      <c r="J124" s="50"/>
      <c r="K124" s="50"/>
      <c r="L124" s="50"/>
      <c r="M124" s="50"/>
      <c r="N124" s="50"/>
      <c r="O124" s="50"/>
      <c r="P124" s="50"/>
      <c r="Q124" s="50"/>
      <c r="R124" s="50"/>
    </row>
    <row r="125" spans="1:18" x14ac:dyDescent="0.35">
      <c r="A125" s="50"/>
      <c r="B125" s="50"/>
      <c r="C125" s="50"/>
      <c r="D125" s="50"/>
      <c r="E125" s="50"/>
      <c r="F125" s="50"/>
      <c r="G125" s="50"/>
      <c r="H125" s="50"/>
      <c r="I125" s="50"/>
      <c r="J125" s="50"/>
      <c r="K125" s="50"/>
      <c r="L125" s="50"/>
      <c r="M125" s="50"/>
      <c r="N125" s="50"/>
      <c r="O125" s="50"/>
      <c r="P125" s="50"/>
      <c r="Q125" s="50"/>
      <c r="R125" s="50"/>
    </row>
    <row r="126" spans="1:18" x14ac:dyDescent="0.35">
      <c r="A126" s="50"/>
      <c r="B126" s="50"/>
      <c r="C126" s="50"/>
      <c r="D126" s="50"/>
      <c r="E126" s="50"/>
      <c r="F126" s="50"/>
      <c r="G126" s="50"/>
      <c r="H126" s="50"/>
      <c r="I126" s="50"/>
      <c r="J126" s="50"/>
      <c r="K126" s="50"/>
      <c r="L126" s="50"/>
      <c r="M126" s="50"/>
      <c r="N126" s="50"/>
      <c r="O126" s="50"/>
      <c r="P126" s="50"/>
      <c r="Q126" s="50"/>
      <c r="R126" s="50"/>
    </row>
    <row r="127" spans="1:18" x14ac:dyDescent="0.35">
      <c r="A127" s="50"/>
      <c r="B127" s="50"/>
      <c r="C127" s="50"/>
      <c r="D127" s="50"/>
      <c r="E127" s="50"/>
      <c r="F127" s="50"/>
      <c r="G127" s="50"/>
      <c r="H127" s="50"/>
      <c r="I127" s="50"/>
      <c r="J127" s="50"/>
      <c r="K127" s="50"/>
      <c r="L127" s="50"/>
      <c r="M127" s="50"/>
      <c r="N127" s="50"/>
      <c r="O127" s="50"/>
      <c r="P127" s="50"/>
      <c r="Q127" s="50"/>
      <c r="R127" s="50"/>
    </row>
    <row r="128" spans="1:18" x14ac:dyDescent="0.35">
      <c r="A128" s="50"/>
      <c r="B128" s="50"/>
      <c r="C128" s="50"/>
      <c r="D128" s="50"/>
      <c r="E128" s="50"/>
      <c r="F128" s="50"/>
      <c r="G128" s="50"/>
      <c r="H128" s="50"/>
      <c r="I128" s="50"/>
      <c r="J128" s="50"/>
      <c r="K128" s="50"/>
      <c r="L128" s="50"/>
      <c r="M128" s="50"/>
      <c r="N128" s="50"/>
      <c r="O128" s="50"/>
      <c r="P128" s="50"/>
      <c r="Q128" s="50"/>
      <c r="R128" s="50"/>
    </row>
    <row r="129" spans="1:18" x14ac:dyDescent="0.35">
      <c r="A129" s="50"/>
      <c r="B129" s="50"/>
      <c r="C129" s="50"/>
      <c r="D129" s="50"/>
      <c r="E129" s="50"/>
      <c r="F129" s="50"/>
      <c r="G129" s="50"/>
      <c r="H129" s="50"/>
      <c r="I129" s="50"/>
      <c r="J129" s="50"/>
      <c r="K129" s="50"/>
      <c r="L129" s="50"/>
      <c r="M129" s="50"/>
      <c r="N129" s="50"/>
      <c r="O129" s="50"/>
      <c r="P129" s="50"/>
      <c r="Q129" s="50"/>
      <c r="R129" s="50"/>
    </row>
    <row r="130" spans="1:18" x14ac:dyDescent="0.35">
      <c r="A130" s="50"/>
      <c r="B130" s="50"/>
      <c r="C130" s="50"/>
      <c r="D130" s="50"/>
      <c r="E130" s="50"/>
      <c r="F130" s="50"/>
      <c r="G130" s="50"/>
      <c r="H130" s="50"/>
      <c r="I130" s="50"/>
      <c r="J130" s="50"/>
      <c r="K130" s="50"/>
      <c r="L130" s="50"/>
      <c r="M130" s="50"/>
      <c r="N130" s="50"/>
      <c r="O130" s="50"/>
      <c r="P130" s="50"/>
      <c r="Q130" s="50"/>
      <c r="R130" s="50"/>
    </row>
    <row r="131" spans="1:18" x14ac:dyDescent="0.35">
      <c r="A131" s="50"/>
      <c r="B131" s="50"/>
      <c r="C131" s="50"/>
      <c r="D131" s="50"/>
      <c r="E131" s="50"/>
      <c r="F131" s="50"/>
      <c r="G131" s="50"/>
      <c r="H131" s="50"/>
      <c r="I131" s="50"/>
      <c r="J131" s="50"/>
      <c r="K131" s="50"/>
      <c r="L131" s="50"/>
      <c r="M131" s="50"/>
      <c r="N131" s="50"/>
      <c r="O131" s="50"/>
      <c r="P131" s="50"/>
      <c r="Q131" s="50"/>
      <c r="R131" s="50"/>
    </row>
    <row r="132" spans="1:18" x14ac:dyDescent="0.35">
      <c r="A132" s="50"/>
      <c r="B132" s="50"/>
      <c r="C132" s="50"/>
      <c r="D132" s="50"/>
      <c r="E132" s="50"/>
      <c r="F132" s="50"/>
      <c r="G132" s="50"/>
      <c r="H132" s="50"/>
      <c r="I132" s="50"/>
      <c r="J132" s="50"/>
      <c r="K132" s="50"/>
      <c r="L132" s="50"/>
      <c r="M132" s="50"/>
      <c r="N132" s="50"/>
      <c r="O132" s="50"/>
      <c r="P132" s="50"/>
      <c r="Q132" s="50"/>
      <c r="R132" s="50"/>
    </row>
    <row r="133" spans="1:18" x14ac:dyDescent="0.35">
      <c r="A133" s="50"/>
      <c r="B133" s="50"/>
      <c r="C133" s="50"/>
      <c r="D133" s="50"/>
      <c r="E133" s="50"/>
      <c r="F133" s="50"/>
      <c r="G133" s="50"/>
      <c r="H133" s="50"/>
      <c r="I133" s="50"/>
      <c r="J133" s="50"/>
      <c r="K133" s="50"/>
      <c r="L133" s="50"/>
      <c r="M133" s="50"/>
      <c r="N133" s="50"/>
      <c r="O133" s="50"/>
      <c r="P133" s="50"/>
      <c r="Q133" s="50"/>
      <c r="R133" s="50"/>
    </row>
    <row r="134" spans="1:18" x14ac:dyDescent="0.35">
      <c r="A134" s="50"/>
      <c r="B134" s="50"/>
      <c r="C134" s="50"/>
      <c r="D134" s="50"/>
      <c r="E134" s="50"/>
      <c r="F134" s="50"/>
      <c r="G134" s="50"/>
      <c r="H134" s="50"/>
      <c r="I134" s="50"/>
      <c r="J134" s="50"/>
      <c r="K134" s="50"/>
      <c r="L134" s="50"/>
      <c r="M134" s="50"/>
      <c r="N134" s="50"/>
      <c r="O134" s="50"/>
      <c r="P134" s="50"/>
      <c r="Q134" s="50"/>
      <c r="R134" s="50"/>
    </row>
    <row r="135" spans="1:18" x14ac:dyDescent="0.35">
      <c r="A135" s="50"/>
      <c r="B135" s="50"/>
      <c r="C135" s="50"/>
      <c r="D135" s="50"/>
      <c r="E135" s="50"/>
      <c r="F135" s="50"/>
      <c r="G135" s="50"/>
      <c r="H135" s="50"/>
      <c r="I135" s="50"/>
      <c r="J135" s="50"/>
      <c r="K135" s="50"/>
      <c r="L135" s="50"/>
      <c r="M135" s="50"/>
      <c r="N135" s="50"/>
      <c r="O135" s="50"/>
      <c r="P135" s="50"/>
      <c r="Q135" s="50"/>
      <c r="R135" s="50"/>
    </row>
    <row r="136" spans="1:18" x14ac:dyDescent="0.35">
      <c r="A136" s="50"/>
      <c r="B136" s="50"/>
      <c r="C136" s="50"/>
      <c r="D136" s="50"/>
      <c r="E136" s="50"/>
      <c r="F136" s="50"/>
      <c r="G136" s="50"/>
      <c r="H136" s="50"/>
      <c r="I136" s="50"/>
      <c r="J136" s="50"/>
      <c r="K136" s="50"/>
      <c r="L136" s="50"/>
      <c r="M136" s="50"/>
      <c r="N136" s="50"/>
      <c r="O136" s="50"/>
      <c r="P136" s="50"/>
      <c r="Q136" s="50"/>
      <c r="R136" s="50"/>
    </row>
    <row r="137" spans="1:18" x14ac:dyDescent="0.35">
      <c r="A137" s="50"/>
      <c r="B137" s="50"/>
      <c r="C137" s="50"/>
      <c r="D137" s="50"/>
      <c r="E137" s="50"/>
      <c r="F137" s="50"/>
      <c r="G137" s="50"/>
      <c r="H137" s="50"/>
      <c r="I137" s="50"/>
      <c r="J137" s="50"/>
      <c r="K137" s="50"/>
      <c r="L137" s="50"/>
      <c r="M137" s="50"/>
      <c r="N137" s="50"/>
      <c r="O137" s="50"/>
      <c r="P137" s="50"/>
      <c r="Q137" s="50"/>
      <c r="R137" s="50"/>
    </row>
    <row r="138" spans="1:18" x14ac:dyDescent="0.35">
      <c r="A138" s="50"/>
      <c r="B138" s="50"/>
      <c r="C138" s="50"/>
      <c r="D138" s="50"/>
      <c r="E138" s="50"/>
      <c r="F138" s="50"/>
      <c r="G138" s="50"/>
      <c r="H138" s="50"/>
      <c r="I138" s="50"/>
      <c r="J138" s="50"/>
      <c r="K138" s="50"/>
      <c r="L138" s="50"/>
      <c r="M138" s="50"/>
      <c r="N138" s="50"/>
      <c r="O138" s="50"/>
      <c r="P138" s="50"/>
      <c r="Q138" s="50"/>
      <c r="R138" s="50"/>
    </row>
    <row r="139" spans="1:18" x14ac:dyDescent="0.35">
      <c r="A139" s="50"/>
      <c r="B139" s="50"/>
      <c r="C139" s="50"/>
      <c r="D139" s="50"/>
      <c r="E139" s="50"/>
      <c r="F139" s="50"/>
      <c r="G139" s="50"/>
      <c r="H139" s="50"/>
      <c r="I139" s="50"/>
      <c r="J139" s="50"/>
      <c r="K139" s="50"/>
      <c r="L139" s="50"/>
      <c r="M139" s="50"/>
      <c r="N139" s="50"/>
      <c r="O139" s="50"/>
      <c r="P139" s="50"/>
      <c r="Q139" s="50"/>
      <c r="R139" s="50"/>
    </row>
    <row r="140" spans="1:18" x14ac:dyDescent="0.35">
      <c r="A140" s="50"/>
      <c r="B140" s="50"/>
      <c r="C140" s="50"/>
      <c r="D140" s="50"/>
      <c r="E140" s="50"/>
      <c r="F140" s="50"/>
      <c r="G140" s="50"/>
      <c r="H140" s="50"/>
      <c r="I140" s="50"/>
      <c r="J140" s="50"/>
      <c r="K140" s="50"/>
      <c r="L140" s="50"/>
      <c r="M140" s="50"/>
      <c r="N140" s="50"/>
      <c r="O140" s="50"/>
      <c r="P140" s="50"/>
      <c r="Q140" s="50"/>
      <c r="R140" s="50"/>
    </row>
    <row r="141" spans="1:18" x14ac:dyDescent="0.35">
      <c r="A141" s="50"/>
      <c r="B141" s="50"/>
      <c r="C141" s="50"/>
      <c r="D141" s="50"/>
      <c r="E141" s="50"/>
      <c r="F141" s="50"/>
      <c r="G141" s="50"/>
      <c r="H141" s="50"/>
      <c r="I141" s="50"/>
      <c r="J141" s="50"/>
      <c r="K141" s="50"/>
      <c r="L141" s="50"/>
      <c r="M141" s="50"/>
      <c r="N141" s="50"/>
      <c r="O141" s="50"/>
      <c r="P141" s="50"/>
      <c r="Q141" s="50"/>
      <c r="R141" s="50"/>
    </row>
    <row r="142" spans="1:18" x14ac:dyDescent="0.35">
      <c r="A142" s="50"/>
      <c r="B142" s="50"/>
      <c r="C142" s="50"/>
      <c r="D142" s="50"/>
      <c r="E142" s="50"/>
      <c r="F142" s="50"/>
      <c r="G142" s="50"/>
      <c r="H142" s="50"/>
      <c r="I142" s="50"/>
      <c r="J142" s="50"/>
      <c r="K142" s="50"/>
      <c r="L142" s="50"/>
      <c r="M142" s="50"/>
      <c r="N142" s="50"/>
      <c r="O142" s="50"/>
      <c r="P142" s="50"/>
      <c r="Q142" s="50"/>
      <c r="R142" s="50"/>
    </row>
    <row r="143" spans="1:18" x14ac:dyDescent="0.35">
      <c r="A143" s="50"/>
      <c r="B143" s="50"/>
      <c r="C143" s="50"/>
      <c r="D143" s="50"/>
      <c r="E143" s="50"/>
      <c r="F143" s="50"/>
      <c r="G143" s="50"/>
      <c r="H143" s="50"/>
      <c r="I143" s="50"/>
      <c r="J143" s="50"/>
      <c r="K143" s="50"/>
      <c r="L143" s="50"/>
      <c r="M143" s="50"/>
      <c r="N143" s="50"/>
      <c r="O143" s="50"/>
      <c r="P143" s="50"/>
      <c r="Q143" s="50"/>
      <c r="R143" s="50"/>
    </row>
    <row r="144" spans="1:18" x14ac:dyDescent="0.35">
      <c r="A144" s="50"/>
      <c r="B144" s="50"/>
      <c r="C144" s="50"/>
      <c r="D144" s="50"/>
      <c r="E144" s="50"/>
      <c r="F144" s="50"/>
      <c r="G144" s="50"/>
      <c r="H144" s="50"/>
      <c r="I144" s="50"/>
      <c r="J144" s="50"/>
      <c r="K144" s="50"/>
      <c r="L144" s="50"/>
      <c r="M144" s="50"/>
      <c r="N144" s="50"/>
      <c r="O144" s="50"/>
      <c r="P144" s="50"/>
      <c r="Q144" s="50"/>
      <c r="R144" s="50"/>
    </row>
    <row r="145" spans="1:18" x14ac:dyDescent="0.35">
      <c r="A145" s="50"/>
      <c r="B145" s="50"/>
      <c r="C145" s="50"/>
      <c r="D145" s="50"/>
      <c r="E145" s="50"/>
      <c r="F145" s="50"/>
      <c r="G145" s="50"/>
      <c r="H145" s="50"/>
      <c r="I145" s="50"/>
      <c r="J145" s="50"/>
      <c r="K145" s="50"/>
      <c r="L145" s="50"/>
      <c r="M145" s="50"/>
      <c r="N145" s="50"/>
      <c r="O145" s="50"/>
      <c r="P145" s="50"/>
      <c r="Q145" s="50"/>
      <c r="R145" s="50"/>
    </row>
  </sheetData>
  <sheetProtection selectLockedCells="1"/>
  <mergeCells count="54">
    <mergeCell ref="A19:B19"/>
    <mergeCell ref="C19:E19"/>
    <mergeCell ref="C21:E21"/>
    <mergeCell ref="C20:E20"/>
    <mergeCell ref="A20:B20"/>
    <mergeCell ref="A21:B21"/>
    <mergeCell ref="A1:M1"/>
    <mergeCell ref="A2:M2"/>
    <mergeCell ref="A4:M4"/>
    <mergeCell ref="A5:M5"/>
    <mergeCell ref="A6:M6"/>
    <mergeCell ref="A3:M3"/>
    <mergeCell ref="A8:K8"/>
    <mergeCell ref="A11:A12"/>
    <mergeCell ref="A18:B18"/>
    <mergeCell ref="C18:E18"/>
    <mergeCell ref="B12:E12"/>
    <mergeCell ref="A16:B16"/>
    <mergeCell ref="C16:E16"/>
    <mergeCell ref="A17:B17"/>
    <mergeCell ref="B11:E11"/>
    <mergeCell ref="A15:E15"/>
    <mergeCell ref="C17:E17"/>
    <mergeCell ref="O51:R51"/>
    <mergeCell ref="O33:R33"/>
    <mergeCell ref="O34:R34"/>
    <mergeCell ref="O39:R39"/>
    <mergeCell ref="O40:R40"/>
    <mergeCell ref="O46:R46"/>
    <mergeCell ref="O47:R47"/>
    <mergeCell ref="O50:R50"/>
    <mergeCell ref="O43:R43"/>
    <mergeCell ref="O44:R44"/>
    <mergeCell ref="O45:R45"/>
    <mergeCell ref="O41:R41"/>
    <mergeCell ref="O42:R42"/>
    <mergeCell ref="O48:R48"/>
    <mergeCell ref="O49:R49"/>
    <mergeCell ref="A26:B26"/>
    <mergeCell ref="C24:E24"/>
    <mergeCell ref="C23:E23"/>
    <mergeCell ref="A22:B22"/>
    <mergeCell ref="C26:E26"/>
    <mergeCell ref="A24:B24"/>
    <mergeCell ref="F22:J22"/>
    <mergeCell ref="C22:E22"/>
    <mergeCell ref="A25:B25"/>
    <mergeCell ref="C25:E25"/>
    <mergeCell ref="A23:B23"/>
    <mergeCell ref="A59:I59"/>
    <mergeCell ref="F53:K53"/>
    <mergeCell ref="F54:K54"/>
    <mergeCell ref="F55:K55"/>
    <mergeCell ref="A30:I30"/>
  </mergeCells>
  <phoneticPr fontId="11" type="noConversion"/>
  <dataValidations count="2">
    <dataValidation type="list" allowBlank="1" showInputMessage="1" showErrorMessage="1" sqref="F33:F51 F62:F70" xr:uid="{814A536D-983A-4B06-8188-C5B5134A8966}">
      <formula1>"Oui, Non"</formula1>
    </dataValidation>
    <dataValidation type="list" allowBlank="1" showInputMessage="1" showErrorMessage="1" sqref="C25:E25" xr:uid="{F5740843-C8B8-4FF7-A56B-8E70948712A8}">
      <formula1>"épandage en forêt, épandage agricole, co-compostage, aucune, autres : préciser"</formula1>
    </dataValidation>
  </dataValidations>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'Taux certification régional'!$A$2:$A$15</xm:f>
          </x14:formula1>
          <xm:sqref>D33:D51 D62:D70 C17:E17</xm:sqref>
        </x14:dataValidation>
        <x14:dataValidation type="list" allowBlank="1" showInputMessage="1" showErrorMessage="1" xr:uid="{EE86C947-398B-4FAA-A33E-EEC4922C5A89}">
          <x14:formula1>
            <xm:f>'Nature combustibles'!$B$2:$B$17</xm:f>
          </x14:formula1>
          <xm:sqref>B33:B51 B62:B70</xm:sqref>
        </x14:dataValidation>
        <x14:dataValidation type="list" allowBlank="1" showInputMessage="1" showErrorMessage="1" xr:uid="{B12DEF53-4A61-4DE4-928C-5CC13A82854C}">
          <x14:formula1>
            <xm:f>'Nature combustibles'!$A$2:$A$17</xm:f>
          </x14:formula1>
          <xm:sqref>A33:A51 A62:A70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3A40-24FA-4EC3-9C08-D6E4199D89AB}">
  <sheetPr>
    <tabColor theme="4" tint="0.79998168889431442"/>
  </sheetPr>
  <dimension ref="A1:AC140"/>
  <sheetViews>
    <sheetView showGridLines="0" zoomScale="90" zoomScaleNormal="90" workbookViewId="0">
      <selection activeCell="D20" sqref="D20"/>
    </sheetView>
  </sheetViews>
  <sheetFormatPr baseColWidth="10" defaultColWidth="11.453125" defaultRowHeight="14.5" x14ac:dyDescent="0.35"/>
  <cols>
    <col min="1" max="1" width="15.7265625" style="37" customWidth="1"/>
    <col min="2" max="2" width="18.81640625" style="37" customWidth="1"/>
    <col min="3" max="3" width="18.26953125" style="37" customWidth="1"/>
    <col min="4" max="4" width="25.54296875" style="37" customWidth="1"/>
    <col min="5" max="5" width="14.7265625" style="37" customWidth="1"/>
    <col min="6" max="6" width="14.453125" style="37" customWidth="1"/>
    <col min="7" max="7" width="16.453125" style="37" customWidth="1"/>
    <col min="8" max="8" width="13.26953125" style="37" customWidth="1"/>
    <col min="9" max="9" width="17.54296875" style="37" customWidth="1"/>
    <col min="10" max="10" width="13.81640625" style="37" customWidth="1"/>
    <col min="11" max="11" width="13.54296875" style="37" customWidth="1"/>
    <col min="12" max="12" width="19.54296875" style="37" customWidth="1"/>
    <col min="13" max="13" width="16.7265625" style="37" customWidth="1"/>
    <col min="14" max="14" width="22.54296875" style="37" customWidth="1"/>
    <col min="15" max="15" width="47.26953125" style="37" customWidth="1"/>
    <col min="16" max="16" width="44.453125" style="37" customWidth="1"/>
    <col min="17" max="17" width="35.26953125" style="37" customWidth="1"/>
    <col min="18" max="18" width="33.81640625" style="37" customWidth="1"/>
    <col min="19" max="19" width="38" style="37" customWidth="1"/>
    <col min="20" max="20" width="20.54296875" style="37" customWidth="1"/>
    <col min="21" max="21" width="24.26953125" style="37" customWidth="1"/>
    <col min="22" max="22" width="22.54296875" style="37" customWidth="1"/>
    <col min="23" max="23" width="45.1796875" style="37" customWidth="1"/>
    <col min="24" max="24" width="17.7265625" style="37" customWidth="1"/>
    <col min="25" max="25" width="16.81640625" style="37" customWidth="1"/>
    <col min="26" max="26" width="16.26953125" style="37" customWidth="1"/>
    <col min="27" max="29" width="11.453125" style="37"/>
    <col min="30" max="30" width="11.453125" style="37" customWidth="1"/>
    <col min="31" max="16384" width="11.453125" style="37"/>
  </cols>
  <sheetData>
    <row r="1" spans="1:29" x14ac:dyDescent="0.35">
      <c r="A1" s="247"/>
      <c r="B1" s="247"/>
      <c r="C1" s="247"/>
      <c r="D1" s="247"/>
      <c r="E1" s="247"/>
      <c r="F1" s="247"/>
      <c r="G1" s="247"/>
      <c r="H1" s="247"/>
      <c r="I1" s="247"/>
      <c r="J1" s="247"/>
      <c r="K1" s="247"/>
      <c r="L1" s="247"/>
      <c r="M1" s="247"/>
      <c r="N1" s="247"/>
      <c r="O1" s="247"/>
      <c r="P1" s="247"/>
      <c r="Q1" s="247"/>
      <c r="R1" s="247"/>
      <c r="S1" s="247"/>
      <c r="T1" s="247"/>
      <c r="U1" s="247"/>
      <c r="V1" s="247"/>
      <c r="W1" s="247"/>
      <c r="X1" s="247"/>
      <c r="Y1" s="36"/>
      <c r="Z1" s="36"/>
      <c r="AA1" s="36"/>
      <c r="AB1" s="36"/>
      <c r="AC1" s="36"/>
    </row>
    <row r="2" spans="1:29" x14ac:dyDescent="0.35">
      <c r="A2" s="247"/>
      <c r="B2" s="247"/>
      <c r="C2" s="247"/>
      <c r="D2" s="247"/>
      <c r="E2" s="247"/>
      <c r="F2" s="247"/>
      <c r="G2" s="247"/>
      <c r="H2" s="247"/>
      <c r="I2" s="247"/>
      <c r="J2" s="247"/>
      <c r="K2" s="247"/>
      <c r="L2" s="247"/>
      <c r="M2" s="247"/>
      <c r="N2" s="247"/>
      <c r="O2" s="247"/>
      <c r="P2" s="247"/>
      <c r="Q2" s="247"/>
      <c r="R2" s="247"/>
      <c r="S2" s="247"/>
      <c r="T2" s="247"/>
      <c r="U2" s="247"/>
      <c r="V2" s="247"/>
      <c r="W2" s="247"/>
      <c r="X2" s="247"/>
      <c r="Y2" s="36"/>
      <c r="Z2" s="36"/>
      <c r="AA2" s="36"/>
      <c r="AB2" s="36"/>
      <c r="AC2" s="36"/>
    </row>
    <row r="3" spans="1:29" x14ac:dyDescent="0.35">
      <c r="A3" s="247" t="s">
        <v>25</v>
      </c>
      <c r="B3" s="247"/>
      <c r="C3" s="247"/>
      <c r="D3" s="247"/>
      <c r="E3" s="247"/>
      <c r="F3" s="247"/>
      <c r="G3" s="247"/>
      <c r="H3" s="247"/>
      <c r="I3" s="247"/>
      <c r="J3" s="247"/>
      <c r="K3" s="247"/>
      <c r="L3" s="247"/>
      <c r="M3" s="247"/>
      <c r="N3" s="247"/>
      <c r="O3" s="247"/>
      <c r="P3" s="247"/>
      <c r="Q3" s="247"/>
      <c r="R3" s="247"/>
      <c r="S3" s="247"/>
      <c r="T3" s="247"/>
      <c r="U3" s="247"/>
      <c r="V3" s="247"/>
      <c r="W3" s="247"/>
      <c r="X3" s="247"/>
      <c r="Y3" s="36"/>
      <c r="Z3" s="36"/>
      <c r="AA3" s="36"/>
      <c r="AB3" s="36"/>
      <c r="AC3" s="36"/>
    </row>
    <row r="4" spans="1:29" x14ac:dyDescent="0.35">
      <c r="A4" s="247"/>
      <c r="B4" s="247"/>
      <c r="C4" s="247"/>
      <c r="D4" s="247"/>
      <c r="E4" s="247"/>
      <c r="F4" s="247"/>
      <c r="G4" s="247"/>
      <c r="H4" s="247"/>
      <c r="I4" s="247"/>
      <c r="J4" s="247"/>
      <c r="K4" s="247"/>
      <c r="L4" s="247"/>
      <c r="M4" s="247"/>
      <c r="N4" s="247"/>
      <c r="O4" s="247"/>
      <c r="P4" s="247"/>
      <c r="Q4" s="247"/>
      <c r="R4" s="247"/>
      <c r="S4" s="247"/>
      <c r="T4" s="247"/>
      <c r="U4" s="247"/>
      <c r="V4" s="247"/>
      <c r="W4" s="247"/>
      <c r="X4" s="247"/>
      <c r="Y4" s="36"/>
      <c r="Z4" s="36"/>
      <c r="AA4" s="36"/>
      <c r="AB4" s="36"/>
      <c r="AC4" s="36"/>
    </row>
    <row r="5" spans="1:29" x14ac:dyDescent="0.35">
      <c r="A5" s="247"/>
      <c r="B5" s="247"/>
      <c r="C5" s="247"/>
      <c r="D5" s="247"/>
      <c r="E5" s="247"/>
      <c r="F5" s="247"/>
      <c r="G5" s="247"/>
      <c r="H5" s="247"/>
      <c r="I5" s="247"/>
      <c r="J5" s="247"/>
      <c r="K5" s="247"/>
      <c r="L5" s="247"/>
      <c r="M5" s="247"/>
      <c r="N5" s="247"/>
      <c r="O5" s="247"/>
      <c r="P5" s="247"/>
      <c r="Q5" s="247"/>
      <c r="R5" s="247"/>
      <c r="S5" s="247"/>
      <c r="T5" s="247"/>
      <c r="U5" s="247"/>
      <c r="V5" s="247"/>
      <c r="W5" s="247"/>
      <c r="X5" s="247"/>
      <c r="Y5" s="36"/>
      <c r="Z5" s="36"/>
      <c r="AA5" s="36"/>
      <c r="AB5" s="36"/>
      <c r="AC5" s="36"/>
    </row>
    <row r="6" spans="1:29" x14ac:dyDescent="0.35">
      <c r="A6" s="247" t="s">
        <v>25</v>
      </c>
      <c r="B6" s="247"/>
      <c r="C6" s="247"/>
      <c r="D6" s="247"/>
      <c r="E6" s="247"/>
      <c r="F6" s="247"/>
      <c r="G6" s="247"/>
      <c r="H6" s="247"/>
      <c r="I6" s="247"/>
      <c r="J6" s="247"/>
      <c r="K6" s="247"/>
      <c r="L6" s="247"/>
      <c r="M6" s="247"/>
      <c r="N6" s="247"/>
      <c r="O6" s="247"/>
      <c r="P6" s="247"/>
      <c r="Q6" s="247"/>
      <c r="R6" s="247"/>
      <c r="S6" s="247"/>
      <c r="T6" s="247"/>
      <c r="U6" s="247"/>
      <c r="V6" s="247"/>
      <c r="W6" s="247"/>
      <c r="X6" s="247"/>
      <c r="Y6" s="36"/>
      <c r="Z6" s="36"/>
      <c r="AA6" s="36"/>
      <c r="AB6" s="36"/>
      <c r="AC6" s="36"/>
    </row>
    <row r="7" spans="1:29" ht="25.5" customHeight="1" x14ac:dyDescent="0.35">
      <c r="A7" s="35"/>
      <c r="B7" s="35"/>
      <c r="C7" s="35"/>
      <c r="D7" s="35"/>
      <c r="E7" s="35"/>
      <c r="F7" s="35"/>
      <c r="G7" s="35"/>
      <c r="H7" s="35"/>
      <c r="I7" s="35"/>
      <c r="J7" s="35"/>
      <c r="K7" s="35"/>
      <c r="L7" s="35"/>
      <c r="M7" s="35"/>
      <c r="N7" s="35"/>
      <c r="O7" s="35"/>
      <c r="P7" s="35"/>
      <c r="Q7" s="35"/>
      <c r="R7" s="35"/>
      <c r="S7" s="35"/>
      <c r="T7" s="35"/>
      <c r="U7" s="35"/>
      <c r="V7" s="35"/>
      <c r="W7" s="35"/>
      <c r="X7" s="35"/>
      <c r="Y7" s="36"/>
      <c r="Z7" s="36"/>
      <c r="AA7" s="36"/>
      <c r="AB7" s="36"/>
      <c r="AC7" s="36"/>
    </row>
    <row r="8" spans="1:29" ht="43.15" customHeight="1" x14ac:dyDescent="0.35">
      <c r="A8" s="226" t="s">
        <v>61</v>
      </c>
      <c r="B8" s="226"/>
      <c r="C8" s="226"/>
      <c r="D8" s="226"/>
      <c r="E8" s="226"/>
      <c r="F8" s="226"/>
      <c r="G8" s="226"/>
      <c r="H8" s="226"/>
      <c r="I8" s="226"/>
      <c r="J8" s="226"/>
      <c r="K8" s="226"/>
      <c r="L8" s="226"/>
      <c r="M8" s="226"/>
      <c r="N8" s="226"/>
      <c r="O8" s="226"/>
      <c r="P8" s="226"/>
      <c r="Q8" s="226"/>
      <c r="R8" s="202"/>
      <c r="S8" s="202"/>
      <c r="T8" s="202"/>
      <c r="U8" s="202"/>
      <c r="V8" s="202"/>
      <c r="W8" s="202"/>
      <c r="X8" s="203"/>
      <c r="Y8" s="38"/>
      <c r="Z8" s="38"/>
      <c r="AA8" s="38"/>
      <c r="AB8" s="38"/>
      <c r="AC8" s="38"/>
    </row>
    <row r="9" spans="1:29" x14ac:dyDescent="0.35">
      <c r="A9" s="35"/>
      <c r="B9" s="35"/>
      <c r="C9" s="35"/>
      <c r="D9" s="35"/>
      <c r="E9" s="35"/>
      <c r="F9" s="35"/>
      <c r="G9" s="35"/>
      <c r="H9" s="35"/>
      <c r="I9" s="35"/>
      <c r="J9" s="35"/>
      <c r="K9" s="35"/>
      <c r="L9" s="35"/>
      <c r="M9" s="35"/>
      <c r="N9" s="35"/>
      <c r="O9" s="35"/>
      <c r="P9" s="35"/>
      <c r="Q9" s="35"/>
      <c r="R9" s="35"/>
      <c r="S9" s="35"/>
      <c r="T9" s="35"/>
      <c r="U9" s="35"/>
      <c r="V9" s="35"/>
      <c r="W9" s="35"/>
      <c r="X9" s="36"/>
      <c r="Y9" s="36"/>
      <c r="Z9" s="36"/>
      <c r="AA9" s="36"/>
      <c r="AB9" s="36"/>
      <c r="AC9" s="36"/>
    </row>
    <row r="10" spans="1:29" x14ac:dyDescent="0.35">
      <c r="A10" s="39" t="s">
        <v>54</v>
      </c>
      <c r="B10" s="39"/>
      <c r="C10" s="35"/>
      <c r="D10" s="35"/>
      <c r="E10" s="35"/>
      <c r="F10" s="35"/>
      <c r="G10" s="35"/>
      <c r="H10" s="35"/>
      <c r="I10" s="35"/>
      <c r="J10" s="35"/>
      <c r="K10" s="35"/>
      <c r="L10" s="35"/>
      <c r="M10" s="35"/>
      <c r="N10" s="35"/>
      <c r="O10" s="35"/>
      <c r="P10" s="35"/>
      <c r="Q10" s="35"/>
      <c r="R10" s="35"/>
      <c r="S10" s="35"/>
      <c r="T10" s="35"/>
      <c r="U10" s="35"/>
      <c r="V10" s="35"/>
      <c r="W10" s="35"/>
      <c r="X10" s="36"/>
      <c r="Y10" s="36"/>
      <c r="Z10" s="36"/>
      <c r="AA10" s="36"/>
      <c r="AB10" s="36"/>
      <c r="AC10" s="36"/>
    </row>
    <row r="11" spans="1:29" ht="38.5" customHeight="1" x14ac:dyDescent="0.35">
      <c r="A11" s="241" t="s">
        <v>51</v>
      </c>
      <c r="B11" s="244" t="s">
        <v>52</v>
      </c>
      <c r="C11" s="244"/>
      <c r="D11" s="244"/>
      <c r="E11" s="243"/>
      <c r="F11" s="243"/>
      <c r="G11" s="243"/>
      <c r="H11" s="101"/>
      <c r="I11" s="35"/>
      <c r="J11" s="35"/>
      <c r="K11" s="35"/>
      <c r="L11" s="35"/>
      <c r="M11" s="35"/>
      <c r="N11" s="35"/>
      <c r="O11" s="35"/>
      <c r="P11" s="35"/>
      <c r="Q11" s="35"/>
      <c r="R11" s="35"/>
      <c r="S11" s="35"/>
      <c r="T11" s="35"/>
      <c r="U11" s="35"/>
      <c r="V11" s="35"/>
      <c r="W11" s="36"/>
      <c r="X11" s="36"/>
      <c r="Y11" s="36"/>
      <c r="Z11" s="36"/>
      <c r="AA11" s="36"/>
      <c r="AB11" s="36"/>
      <c r="AC11" s="36"/>
    </row>
    <row r="12" spans="1:29" ht="35.5" customHeight="1" x14ac:dyDescent="0.35">
      <c r="A12" s="241"/>
      <c r="B12" s="245" t="s">
        <v>53</v>
      </c>
      <c r="C12" s="245"/>
      <c r="D12" s="245"/>
      <c r="E12" s="242"/>
      <c r="F12" s="242"/>
      <c r="G12" s="242"/>
      <c r="H12" s="102"/>
      <c r="I12" s="35"/>
      <c r="J12" s="35"/>
      <c r="K12" s="35"/>
      <c r="L12" s="35"/>
      <c r="M12" s="35"/>
      <c r="N12" s="35"/>
      <c r="O12" s="35"/>
      <c r="P12" s="35"/>
      <c r="Q12" s="35"/>
      <c r="R12" s="35"/>
      <c r="S12" s="35"/>
      <c r="T12" s="35"/>
      <c r="U12" s="35"/>
      <c r="V12" s="35"/>
      <c r="W12" s="36"/>
      <c r="X12" s="36"/>
      <c r="Y12" s="36"/>
      <c r="Z12" s="36"/>
      <c r="AA12" s="36"/>
      <c r="AB12" s="36"/>
      <c r="AC12" s="36"/>
    </row>
    <row r="13" spans="1:29" x14ac:dyDescent="0.35">
      <c r="A13" s="103"/>
      <c r="B13" s="103"/>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1:29" s="51" customFormat="1" ht="15.5" x14ac:dyDescent="0.35">
      <c r="A14" s="194" t="s">
        <v>55</v>
      </c>
      <c r="B14" s="194"/>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row>
    <row r="15" spans="1:29" s="51" customFormat="1" ht="60.65" customHeight="1" thickBot="1" x14ac:dyDescent="0.4">
      <c r="A15" s="246" t="s">
        <v>156</v>
      </c>
      <c r="B15" s="246"/>
      <c r="C15" s="246"/>
      <c r="D15" s="246"/>
      <c r="E15" s="246"/>
      <c r="F15" s="246"/>
      <c r="G15" s="246"/>
      <c r="H15" s="246"/>
      <c r="I15" s="246"/>
      <c r="J15" s="246"/>
      <c r="K15" s="204"/>
      <c r="L15" s="204"/>
      <c r="M15" s="204"/>
      <c r="N15" s="204"/>
      <c r="O15" s="204"/>
      <c r="P15" s="204"/>
      <c r="Q15" s="204"/>
      <c r="R15" s="50"/>
      <c r="S15" s="50"/>
      <c r="T15" s="50"/>
      <c r="U15" s="50"/>
      <c r="V15" s="50"/>
      <c r="W15" s="50"/>
      <c r="X15" s="50"/>
      <c r="Y15" s="50"/>
      <c r="Z15" s="50"/>
      <c r="AA15" s="50"/>
      <c r="AB15" s="50"/>
      <c r="AC15" s="50"/>
    </row>
    <row r="16" spans="1:29" s="51" customFormat="1" ht="108.65" customHeight="1" x14ac:dyDescent="0.35">
      <c r="A16" s="162" t="s">
        <v>0</v>
      </c>
      <c r="B16" s="163" t="s">
        <v>46</v>
      </c>
      <c r="C16" s="163" t="s">
        <v>45</v>
      </c>
      <c r="D16" s="162" t="s">
        <v>82</v>
      </c>
      <c r="E16" s="163" t="s">
        <v>59</v>
      </c>
      <c r="F16" s="163" t="s">
        <v>60</v>
      </c>
      <c r="G16" s="163" t="s">
        <v>21</v>
      </c>
      <c r="H16" s="163" t="s">
        <v>1</v>
      </c>
      <c r="I16" s="163" t="s">
        <v>23</v>
      </c>
      <c r="J16" s="163" t="s">
        <v>22</v>
      </c>
      <c r="K16" s="163" t="s">
        <v>2</v>
      </c>
      <c r="L16" s="89" t="s">
        <v>93</v>
      </c>
      <c r="M16" s="163" t="s">
        <v>74</v>
      </c>
      <c r="N16" s="187" t="s">
        <v>71</v>
      </c>
      <c r="O16" s="187" t="s">
        <v>99</v>
      </c>
      <c r="P16" s="183" t="s">
        <v>100</v>
      </c>
      <c r="Q16" s="59" t="s">
        <v>147</v>
      </c>
      <c r="R16" s="50"/>
      <c r="S16" s="50"/>
      <c r="T16" s="50"/>
      <c r="U16" s="50"/>
      <c r="V16" s="50"/>
      <c r="W16" s="50"/>
    </row>
    <row r="17" spans="1:23" ht="40.15" customHeight="1" x14ac:dyDescent="0.35">
      <c r="A17" s="104"/>
      <c r="B17" s="105"/>
      <c r="C17" s="105"/>
      <c r="D17" s="105"/>
      <c r="E17" s="107"/>
      <c r="F17" s="107"/>
      <c r="G17" s="107"/>
      <c r="H17" s="108" t="str">
        <f>IF(E17*G17/1000=0,"",E17*G17/1000)</f>
        <v/>
      </c>
      <c r="I17" s="104"/>
      <c r="J17" s="110" t="str">
        <f>IF(I17="",H17,H17*I17)</f>
        <v/>
      </c>
      <c r="K17" s="109" t="str">
        <f>IF(J17="","",J17/SUM($J$17:$J$35))</f>
        <v/>
      </c>
      <c r="L17" s="104"/>
      <c r="M17" s="110" t="str">
        <f>IF(OR(C17='Nature combustibles'!$A$2,C17='Nature combustibles'!$B$11,C17='Nature combustibles'!$B$13),IF(E17*L17/1000=0,"",E17*L17),"")</f>
        <v/>
      </c>
      <c r="N17" s="188"/>
      <c r="O17" s="189"/>
      <c r="P17" s="184"/>
      <c r="Q17" s="63"/>
      <c r="R17" s="239"/>
      <c r="S17" s="240"/>
      <c r="T17" s="240"/>
      <c r="U17" s="240"/>
      <c r="V17" s="36"/>
      <c r="W17" s="36"/>
    </row>
    <row r="18" spans="1:23" ht="40.15" customHeight="1" x14ac:dyDescent="0.35">
      <c r="A18" s="104"/>
      <c r="B18" s="105"/>
      <c r="C18" s="106"/>
      <c r="D18" s="105"/>
      <c r="E18" s="107"/>
      <c r="F18" s="107"/>
      <c r="G18" s="107"/>
      <c r="H18" s="108" t="str">
        <f t="shared" ref="H18:H35" si="0">IF(E18*G18/1000=0,"",E18*G18/1000)</f>
        <v/>
      </c>
      <c r="I18" s="104"/>
      <c r="J18" s="110" t="str">
        <f t="shared" ref="J18:J35" si="1">IF(I18="",H18,H18*I18)</f>
        <v/>
      </c>
      <c r="K18" s="109" t="str">
        <f>IF(J18="","",J18/SUM($J$17:$J$35))</f>
        <v/>
      </c>
      <c r="L18" s="104"/>
      <c r="M18" s="110" t="str">
        <f>IF(OR(C18='Nature combustibles'!$A$2,C18='Nature combustibles'!$B$11,C18='Nature combustibles'!$B$13),IF(E18*L18/1000=0,"",E18*L18),"")</f>
        <v/>
      </c>
      <c r="N18" s="188"/>
      <c r="O18" s="189"/>
      <c r="P18" s="184"/>
      <c r="Q18" s="63"/>
      <c r="R18" s="239"/>
      <c r="S18" s="240"/>
      <c r="T18" s="240"/>
      <c r="U18" s="240"/>
      <c r="V18" s="36"/>
      <c r="W18" s="36"/>
    </row>
    <row r="19" spans="1:23" ht="40.15" customHeight="1" x14ac:dyDescent="0.35">
      <c r="A19" s="104"/>
      <c r="B19" s="105"/>
      <c r="C19" s="106"/>
      <c r="D19" s="105"/>
      <c r="E19" s="107"/>
      <c r="F19" s="107"/>
      <c r="G19" s="107"/>
      <c r="H19" s="108" t="str">
        <f t="shared" si="0"/>
        <v/>
      </c>
      <c r="I19" s="104"/>
      <c r="J19" s="110" t="str">
        <f t="shared" si="1"/>
        <v/>
      </c>
      <c r="K19" s="109" t="str">
        <f t="shared" ref="K19:K21" si="2">IF(J19="","",J19/SUM($J$17:$J$35))</f>
        <v/>
      </c>
      <c r="L19" s="104"/>
      <c r="M19" s="110" t="str">
        <f>IF(OR(C19='Nature combustibles'!$A$2,C19='Nature combustibles'!$B$11,C19='Nature combustibles'!$B$13),IF(E19*L19/1000=0,"",E19*L19),"")</f>
        <v/>
      </c>
      <c r="N19" s="188"/>
      <c r="O19" s="189"/>
      <c r="P19" s="184"/>
      <c r="Q19" s="63"/>
      <c r="R19" s="43"/>
      <c r="S19" s="44"/>
      <c r="T19" s="44"/>
      <c r="U19" s="44"/>
      <c r="V19" s="36"/>
      <c r="W19" s="36"/>
    </row>
    <row r="20" spans="1:23" ht="40.15" customHeight="1" x14ac:dyDescent="0.35">
      <c r="A20" s="104"/>
      <c r="B20" s="105"/>
      <c r="C20" s="106"/>
      <c r="D20" s="105"/>
      <c r="E20" s="107"/>
      <c r="F20" s="107"/>
      <c r="G20" s="107"/>
      <c r="H20" s="108" t="str">
        <f t="shared" si="0"/>
        <v/>
      </c>
      <c r="I20" s="104"/>
      <c r="J20" s="110" t="str">
        <f t="shared" si="1"/>
        <v/>
      </c>
      <c r="K20" s="109" t="str">
        <f t="shared" si="2"/>
        <v/>
      </c>
      <c r="L20" s="104"/>
      <c r="M20" s="110" t="str">
        <f>IF(OR(C20='Nature combustibles'!$A$2,C20='Nature combustibles'!$B$11,C20='Nature combustibles'!$B$13),IF(E20*L20/1000=0,"",E20*L20),"")</f>
        <v/>
      </c>
      <c r="N20" s="188"/>
      <c r="O20" s="189"/>
      <c r="P20" s="184"/>
      <c r="Q20" s="63"/>
      <c r="R20" s="43"/>
      <c r="S20" s="44"/>
      <c r="T20" s="44"/>
      <c r="U20" s="44"/>
      <c r="V20" s="36"/>
      <c r="W20" s="36"/>
    </row>
    <row r="21" spans="1:23" ht="40.15" customHeight="1" x14ac:dyDescent="0.35">
      <c r="A21" s="104"/>
      <c r="B21" s="105"/>
      <c r="C21" s="106"/>
      <c r="D21" s="105"/>
      <c r="E21" s="107"/>
      <c r="F21" s="107"/>
      <c r="G21" s="107"/>
      <c r="H21" s="108" t="str">
        <f t="shared" si="0"/>
        <v/>
      </c>
      <c r="I21" s="104"/>
      <c r="J21" s="110" t="str">
        <f t="shared" si="1"/>
        <v/>
      </c>
      <c r="K21" s="109" t="str">
        <f t="shared" si="2"/>
        <v/>
      </c>
      <c r="L21" s="104"/>
      <c r="M21" s="110" t="str">
        <f>IF(OR(C21='Nature combustibles'!$A$2,C21='Nature combustibles'!$B$11,C21='Nature combustibles'!$B$13),IF(E21*L21/1000=0,"",E21*L21),"")</f>
        <v/>
      </c>
      <c r="N21" s="188"/>
      <c r="O21" s="189"/>
      <c r="P21" s="184"/>
      <c r="Q21" s="63"/>
      <c r="R21" s="43"/>
      <c r="S21" s="44"/>
      <c r="T21" s="44"/>
      <c r="U21" s="44"/>
      <c r="V21" s="36"/>
      <c r="W21" s="36"/>
    </row>
    <row r="22" spans="1:23" ht="40.15" customHeight="1" x14ac:dyDescent="0.35">
      <c r="A22" s="104"/>
      <c r="B22" s="105"/>
      <c r="C22" s="106"/>
      <c r="D22" s="105"/>
      <c r="E22" s="107"/>
      <c r="F22" s="107"/>
      <c r="G22" s="107"/>
      <c r="H22" s="108"/>
      <c r="I22" s="104"/>
      <c r="J22" s="110"/>
      <c r="K22" s="109"/>
      <c r="L22" s="104"/>
      <c r="M22" s="110" t="str">
        <f>IF(OR(C22='Nature combustibles'!$A$2,C22='Nature combustibles'!$B$11,C22='Nature combustibles'!$B$13),IF(E22*L22/1000=0,"",E22*L22),"")</f>
        <v/>
      </c>
      <c r="N22" s="188"/>
      <c r="O22" s="189"/>
      <c r="P22" s="184"/>
      <c r="Q22" s="63"/>
      <c r="R22" s="43"/>
      <c r="S22" s="44"/>
      <c r="T22" s="44"/>
      <c r="U22" s="44"/>
      <c r="V22" s="36"/>
      <c r="W22" s="36"/>
    </row>
    <row r="23" spans="1:23" ht="40.15" customHeight="1" x14ac:dyDescent="0.35">
      <c r="A23" s="104"/>
      <c r="B23" s="105"/>
      <c r="C23" s="106"/>
      <c r="D23" s="105"/>
      <c r="E23" s="107"/>
      <c r="F23" s="107"/>
      <c r="G23" s="111"/>
      <c r="H23" s="108" t="str">
        <f t="shared" si="0"/>
        <v/>
      </c>
      <c r="I23" s="104"/>
      <c r="J23" s="110" t="str">
        <f t="shared" si="1"/>
        <v/>
      </c>
      <c r="K23" s="109" t="str">
        <f t="shared" ref="K23:K28" si="3">IF(J23="","",J23/SUM($J$17:$J$35))</f>
        <v/>
      </c>
      <c r="L23" s="104"/>
      <c r="M23" s="110" t="str">
        <f>IF(OR(C23='Nature combustibles'!$A$2,C23='Nature combustibles'!$B$11,C23='Nature combustibles'!$B$13),IF(E23*L23/1000=0,"",E23*L23),"")</f>
        <v/>
      </c>
      <c r="N23" s="188"/>
      <c r="O23" s="189"/>
      <c r="P23" s="184"/>
      <c r="Q23" s="63"/>
      <c r="R23" s="239"/>
      <c r="S23" s="240"/>
      <c r="T23" s="240"/>
      <c r="U23" s="240"/>
      <c r="V23" s="36"/>
      <c r="W23" s="36"/>
    </row>
    <row r="24" spans="1:23" ht="40.15" customHeight="1" x14ac:dyDescent="0.35">
      <c r="A24" s="104"/>
      <c r="B24" s="105"/>
      <c r="C24" s="106"/>
      <c r="D24" s="105"/>
      <c r="E24" s="107"/>
      <c r="F24" s="107"/>
      <c r="G24" s="111"/>
      <c r="H24" s="108" t="str">
        <f t="shared" si="0"/>
        <v/>
      </c>
      <c r="I24" s="104"/>
      <c r="J24" s="110" t="str">
        <f t="shared" si="1"/>
        <v/>
      </c>
      <c r="K24" s="109" t="str">
        <f t="shared" si="3"/>
        <v/>
      </c>
      <c r="L24" s="104"/>
      <c r="M24" s="110" t="str">
        <f>IF(OR(C24='Nature combustibles'!$A$2,C24='Nature combustibles'!$B$11,C24='Nature combustibles'!$B$13),IF(E24*L24/1000=0,"",E24*L24),"")</f>
        <v/>
      </c>
      <c r="N24" s="188"/>
      <c r="O24" s="189"/>
      <c r="P24" s="184"/>
      <c r="Q24" s="63"/>
      <c r="R24" s="239"/>
      <c r="S24" s="240"/>
      <c r="T24" s="240"/>
      <c r="U24" s="240"/>
      <c r="V24" s="36"/>
      <c r="W24" s="36"/>
    </row>
    <row r="25" spans="1:23" ht="40.15" customHeight="1" x14ac:dyDescent="0.35">
      <c r="A25" s="104"/>
      <c r="B25" s="105"/>
      <c r="C25" s="106"/>
      <c r="D25" s="105"/>
      <c r="E25" s="107"/>
      <c r="F25" s="107"/>
      <c r="G25" s="111"/>
      <c r="H25" s="108" t="str">
        <f t="shared" si="0"/>
        <v/>
      </c>
      <c r="I25" s="104"/>
      <c r="J25" s="110" t="str">
        <f t="shared" si="1"/>
        <v/>
      </c>
      <c r="K25" s="109" t="str">
        <f t="shared" si="3"/>
        <v/>
      </c>
      <c r="L25" s="104"/>
      <c r="M25" s="110" t="str">
        <f>IF(OR(C25='Nature combustibles'!$A$2,C25='Nature combustibles'!$B$11,C25='Nature combustibles'!$B$13),IF(E25*L25/1000=0,"",E25*L25),"")</f>
        <v/>
      </c>
      <c r="N25" s="188"/>
      <c r="O25" s="189"/>
      <c r="P25" s="184"/>
      <c r="Q25" s="63"/>
      <c r="R25" s="239"/>
      <c r="S25" s="240"/>
      <c r="T25" s="240"/>
      <c r="U25" s="240"/>
      <c r="V25" s="36"/>
      <c r="W25" s="36"/>
    </row>
    <row r="26" spans="1:23" ht="40.15" customHeight="1" x14ac:dyDescent="0.35">
      <c r="A26" s="104"/>
      <c r="B26" s="105"/>
      <c r="C26" s="106"/>
      <c r="D26" s="105"/>
      <c r="E26" s="107"/>
      <c r="F26" s="107"/>
      <c r="G26" s="111"/>
      <c r="H26" s="108" t="str">
        <f t="shared" si="0"/>
        <v/>
      </c>
      <c r="I26" s="104"/>
      <c r="J26" s="110" t="str">
        <f t="shared" si="1"/>
        <v/>
      </c>
      <c r="K26" s="109" t="str">
        <f t="shared" si="3"/>
        <v/>
      </c>
      <c r="L26" s="104"/>
      <c r="M26" s="110" t="str">
        <f>IF(OR(C26='Nature combustibles'!$A$2,C26='Nature combustibles'!$B$11,C26='Nature combustibles'!$B$13),IF(E26*L26/1000=0,"",E26*L26),"")</f>
        <v/>
      </c>
      <c r="N26" s="188"/>
      <c r="O26" s="189"/>
      <c r="P26" s="184"/>
      <c r="Q26" s="63"/>
      <c r="R26" s="239"/>
      <c r="S26" s="240"/>
      <c r="T26" s="240"/>
      <c r="U26" s="240"/>
      <c r="V26" s="36"/>
      <c r="W26" s="36"/>
    </row>
    <row r="27" spans="1:23" ht="40.15" customHeight="1" x14ac:dyDescent="0.35">
      <c r="A27" s="104"/>
      <c r="B27" s="105"/>
      <c r="C27" s="106"/>
      <c r="D27" s="105"/>
      <c r="E27" s="107"/>
      <c r="F27" s="107"/>
      <c r="G27" s="111"/>
      <c r="H27" s="108" t="str">
        <f t="shared" si="0"/>
        <v/>
      </c>
      <c r="I27" s="104"/>
      <c r="J27" s="110" t="str">
        <f t="shared" si="1"/>
        <v/>
      </c>
      <c r="K27" s="109" t="str">
        <f t="shared" si="3"/>
        <v/>
      </c>
      <c r="L27" s="104"/>
      <c r="M27" s="110" t="str">
        <f>IF(OR(C27='Nature combustibles'!$A$2,C27='Nature combustibles'!$B$11,C27='Nature combustibles'!$B$13),IF(E27*L27/1000=0,"",E27*L27),"")</f>
        <v/>
      </c>
      <c r="N27" s="188"/>
      <c r="O27" s="189"/>
      <c r="P27" s="184"/>
      <c r="Q27" s="63"/>
      <c r="R27" s="239"/>
      <c r="S27" s="240"/>
      <c r="T27" s="240"/>
      <c r="U27" s="240"/>
      <c r="V27" s="36"/>
      <c r="W27" s="36"/>
    </row>
    <row r="28" spans="1:23" ht="40.15" customHeight="1" x14ac:dyDescent="0.35">
      <c r="A28" s="104"/>
      <c r="B28" s="105"/>
      <c r="C28" s="106"/>
      <c r="D28" s="105"/>
      <c r="E28" s="107"/>
      <c r="F28" s="107"/>
      <c r="G28" s="111"/>
      <c r="H28" s="108" t="str">
        <f t="shared" si="0"/>
        <v/>
      </c>
      <c r="I28" s="104"/>
      <c r="J28" s="110" t="str">
        <f t="shared" si="1"/>
        <v/>
      </c>
      <c r="K28" s="109" t="str">
        <f t="shared" si="3"/>
        <v/>
      </c>
      <c r="L28" s="104"/>
      <c r="M28" s="110" t="str">
        <f>IF(OR(C28='Nature combustibles'!$A$2,C28='Nature combustibles'!$B$11,C28='Nature combustibles'!$B$13),IF(E28*L28/1000=0,"",E28*L28),"")</f>
        <v/>
      </c>
      <c r="N28" s="188"/>
      <c r="O28" s="189"/>
      <c r="P28" s="184"/>
      <c r="Q28" s="63"/>
      <c r="R28" s="239"/>
      <c r="S28" s="240"/>
      <c r="T28" s="240"/>
      <c r="U28" s="240"/>
      <c r="V28" s="36"/>
      <c r="W28" s="36"/>
    </row>
    <row r="29" spans="1:23" ht="40.15" customHeight="1" x14ac:dyDescent="0.35">
      <c r="A29" s="104"/>
      <c r="B29" s="105"/>
      <c r="C29" s="106"/>
      <c r="D29" s="105"/>
      <c r="E29" s="107"/>
      <c r="F29" s="107"/>
      <c r="G29" s="111"/>
      <c r="H29" s="108" t="str">
        <f t="shared" si="0"/>
        <v/>
      </c>
      <c r="I29" s="104"/>
      <c r="J29" s="110" t="str">
        <f t="shared" si="1"/>
        <v/>
      </c>
      <c r="K29" s="109" t="str">
        <f t="shared" ref="K29:K35" si="4">IF(J29="","",J29/SUM($J$17:$J$35))</f>
        <v/>
      </c>
      <c r="L29" s="104"/>
      <c r="M29" s="110" t="str">
        <f>IF(OR(C29='Nature combustibles'!$A$2,C29='Nature combustibles'!$B$11,C29='Nature combustibles'!$B$13),IF(E29*L29/1000=0,"",E29*L29),"")</f>
        <v/>
      </c>
      <c r="N29" s="188"/>
      <c r="O29" s="189"/>
      <c r="P29" s="184"/>
      <c r="Q29" s="63"/>
      <c r="R29" s="239"/>
      <c r="S29" s="240"/>
      <c r="T29" s="240"/>
      <c r="U29" s="240"/>
      <c r="V29" s="36"/>
      <c r="W29" s="36"/>
    </row>
    <row r="30" spans="1:23" ht="40.15" customHeight="1" x14ac:dyDescent="0.35">
      <c r="A30" s="104"/>
      <c r="B30" s="105"/>
      <c r="C30" s="106"/>
      <c r="D30" s="105"/>
      <c r="E30" s="107"/>
      <c r="F30" s="107"/>
      <c r="G30" s="111"/>
      <c r="H30" s="108" t="str">
        <f t="shared" si="0"/>
        <v/>
      </c>
      <c r="I30" s="104"/>
      <c r="J30" s="110" t="str">
        <f t="shared" si="1"/>
        <v/>
      </c>
      <c r="K30" s="109" t="str">
        <f t="shared" si="4"/>
        <v/>
      </c>
      <c r="L30" s="104"/>
      <c r="M30" s="110" t="str">
        <f>IF(OR(C30='Nature combustibles'!$A$2,C30='Nature combustibles'!$B$11,C30='Nature combustibles'!$B$13),IF(E30*L30/1000=0,"",E30*L30),"")</f>
        <v/>
      </c>
      <c r="N30" s="188"/>
      <c r="O30" s="189"/>
      <c r="P30" s="184"/>
      <c r="Q30" s="63"/>
      <c r="R30" s="239"/>
      <c r="S30" s="240"/>
      <c r="T30" s="240"/>
      <c r="U30" s="240"/>
      <c r="V30" s="36"/>
      <c r="W30" s="36"/>
    </row>
    <row r="31" spans="1:23" ht="40.15" customHeight="1" x14ac:dyDescent="0.35">
      <c r="A31" s="104"/>
      <c r="B31" s="105"/>
      <c r="C31" s="106"/>
      <c r="D31" s="105"/>
      <c r="E31" s="107"/>
      <c r="F31" s="107"/>
      <c r="G31" s="111"/>
      <c r="H31" s="108" t="str">
        <f t="shared" si="0"/>
        <v/>
      </c>
      <c r="I31" s="104"/>
      <c r="J31" s="110" t="str">
        <f t="shared" si="1"/>
        <v/>
      </c>
      <c r="K31" s="109" t="str">
        <f t="shared" si="4"/>
        <v/>
      </c>
      <c r="L31" s="104"/>
      <c r="M31" s="110" t="str">
        <f>IF(OR(C31='Nature combustibles'!$A$2,C31='Nature combustibles'!$B$11,C31='Nature combustibles'!$B$13),IF(E31*L31/1000=0,"",E31*L31),"")</f>
        <v/>
      </c>
      <c r="N31" s="188"/>
      <c r="O31" s="189"/>
      <c r="P31" s="184"/>
      <c r="Q31" s="63"/>
      <c r="R31" s="239"/>
      <c r="S31" s="240"/>
      <c r="T31" s="240"/>
      <c r="U31" s="240"/>
      <c r="V31" s="36"/>
      <c r="W31" s="36"/>
    </row>
    <row r="32" spans="1:23" ht="40.15" customHeight="1" x14ac:dyDescent="0.35">
      <c r="A32" s="104"/>
      <c r="B32" s="105"/>
      <c r="C32" s="106"/>
      <c r="D32" s="105"/>
      <c r="E32" s="107"/>
      <c r="F32" s="107"/>
      <c r="G32" s="111"/>
      <c r="H32" s="108" t="str">
        <f t="shared" si="0"/>
        <v/>
      </c>
      <c r="I32" s="104"/>
      <c r="J32" s="110" t="str">
        <f t="shared" si="1"/>
        <v/>
      </c>
      <c r="K32" s="109" t="str">
        <f t="shared" si="4"/>
        <v/>
      </c>
      <c r="L32" s="104"/>
      <c r="M32" s="110" t="str">
        <f>IF(OR(C32='Nature combustibles'!$A$2,C32='Nature combustibles'!$B$11,C32='Nature combustibles'!$B$13),IF(E32*L32/1000=0,"",E32*L32),"")</f>
        <v/>
      </c>
      <c r="N32" s="188"/>
      <c r="O32" s="189"/>
      <c r="P32" s="184"/>
      <c r="Q32" s="63"/>
      <c r="R32" s="239"/>
      <c r="S32" s="240"/>
      <c r="T32" s="240"/>
      <c r="U32" s="240"/>
      <c r="V32" s="36"/>
      <c r="W32" s="36"/>
    </row>
    <row r="33" spans="1:29" ht="40.15" customHeight="1" x14ac:dyDescent="0.35">
      <c r="A33" s="104"/>
      <c r="B33" s="105"/>
      <c r="C33" s="106"/>
      <c r="D33" s="105"/>
      <c r="E33" s="107"/>
      <c r="F33" s="107"/>
      <c r="G33" s="111"/>
      <c r="H33" s="108" t="str">
        <f t="shared" si="0"/>
        <v/>
      </c>
      <c r="I33" s="104"/>
      <c r="J33" s="110" t="str">
        <f t="shared" si="1"/>
        <v/>
      </c>
      <c r="K33" s="109" t="str">
        <f t="shared" si="4"/>
        <v/>
      </c>
      <c r="L33" s="104"/>
      <c r="M33" s="110" t="str">
        <f>IF(OR(C33='Nature combustibles'!$A$2,C33='Nature combustibles'!$B$11,C33='Nature combustibles'!$B$13),IF(E33*L33/1000=0,"",E33*L33),"")</f>
        <v/>
      </c>
      <c r="N33" s="188"/>
      <c r="O33" s="189"/>
      <c r="P33" s="184"/>
      <c r="Q33" s="63"/>
      <c r="R33" s="239"/>
      <c r="S33" s="240"/>
      <c r="T33" s="240"/>
      <c r="U33" s="240"/>
      <c r="V33" s="36"/>
      <c r="W33" s="36"/>
    </row>
    <row r="34" spans="1:29" ht="40.15" customHeight="1" x14ac:dyDescent="0.35">
      <c r="A34" s="104"/>
      <c r="B34" s="105"/>
      <c r="C34" s="106"/>
      <c r="D34" s="105"/>
      <c r="E34" s="107"/>
      <c r="F34" s="107"/>
      <c r="G34" s="111"/>
      <c r="H34" s="108" t="str">
        <f t="shared" si="0"/>
        <v/>
      </c>
      <c r="I34" s="104"/>
      <c r="J34" s="110" t="str">
        <f>IF(I34="",H34,H34*I34)</f>
        <v/>
      </c>
      <c r="K34" s="109" t="str">
        <f t="shared" si="4"/>
        <v/>
      </c>
      <c r="L34" s="104"/>
      <c r="M34" s="110" t="str">
        <f>IF(OR(C34='Nature combustibles'!$A$2,C34='Nature combustibles'!$B$11,C34='Nature combustibles'!$B$13),IF(E34*L34/1000=0,"",E34*L34),"")</f>
        <v/>
      </c>
      <c r="N34" s="188"/>
      <c r="O34" s="189"/>
      <c r="P34" s="184"/>
      <c r="Q34" s="63"/>
      <c r="R34" s="239"/>
      <c r="S34" s="240"/>
      <c r="T34" s="240"/>
      <c r="U34" s="240"/>
      <c r="V34" s="36"/>
      <c r="W34" s="36"/>
    </row>
    <row r="35" spans="1:29" ht="40.15" customHeight="1" x14ac:dyDescent="0.35">
      <c r="A35" s="112"/>
      <c r="B35" s="113"/>
      <c r="C35" s="114"/>
      <c r="D35" s="105"/>
      <c r="E35" s="115"/>
      <c r="F35" s="115"/>
      <c r="G35" s="116"/>
      <c r="H35" s="117" t="str">
        <f t="shared" si="0"/>
        <v/>
      </c>
      <c r="I35" s="118"/>
      <c r="J35" s="176" t="str">
        <f t="shared" si="1"/>
        <v/>
      </c>
      <c r="K35" s="119" t="str">
        <f t="shared" si="4"/>
        <v/>
      </c>
      <c r="L35" s="112"/>
      <c r="M35" s="110" t="str">
        <f>IF(OR(C35='Nature combustibles'!$A$2,C35='Nature combustibles'!$B$11,C35='Nature combustibles'!$B$13),IF(E35*L35/1000=0,"",E35*L35),"")</f>
        <v/>
      </c>
      <c r="N35" s="188"/>
      <c r="O35" s="189"/>
      <c r="P35" s="185"/>
      <c r="Q35" s="181"/>
      <c r="R35" s="239"/>
      <c r="S35" s="240"/>
      <c r="T35" s="240"/>
      <c r="U35" s="240"/>
      <c r="V35" s="36"/>
      <c r="W35" s="36"/>
    </row>
    <row r="36" spans="1:29" s="197" customFormat="1" ht="26.5" customHeight="1" thickBot="1" x14ac:dyDescent="0.4">
      <c r="A36" s="198" t="s">
        <v>7</v>
      </c>
      <c r="B36" s="199"/>
      <c r="C36" s="199"/>
      <c r="D36" s="199"/>
      <c r="E36" s="200">
        <f>SUM(Fournisseurs!$E$17:$E$35)</f>
        <v>0</v>
      </c>
      <c r="F36" s="200"/>
      <c r="G36" s="200"/>
      <c r="H36" s="200">
        <f>SUM(H17:H35)</f>
        <v>0</v>
      </c>
      <c r="I36" s="45" t="s">
        <v>25</v>
      </c>
      <c r="J36" s="200">
        <f>SUM(J17:J35)</f>
        <v>0</v>
      </c>
      <c r="K36" s="45"/>
      <c r="L36" s="45"/>
      <c r="M36" s="182">
        <f>SUBTOTAL(109,Fournisseurs!$M$17:$M$35)</f>
        <v>0</v>
      </c>
      <c r="N36" s="201"/>
      <c r="O36" s="190" t="e">
        <f>(SUMPRODUCT(Fournisseurs!$E$17:$E$35,Fournisseurs!$O$17:$O$35))/E36</f>
        <v>#DIV/0!</v>
      </c>
      <c r="P36" s="186" t="e">
        <f>(SUMPRODUCT(Fournisseurs!$E$17:$E$35,Fournisseurs!$P$17:$P$35))/E36</f>
        <v>#DIV/0!</v>
      </c>
      <c r="Q36" s="82"/>
      <c r="R36" s="38"/>
      <c r="S36" s="38"/>
      <c r="T36" s="38"/>
      <c r="U36" s="38"/>
      <c r="V36" s="38"/>
      <c r="W36" s="38"/>
    </row>
    <row r="37" spans="1:29" ht="31.9" customHeight="1" x14ac:dyDescent="0.35">
      <c r="A37" s="36"/>
      <c r="B37" s="36"/>
      <c r="C37" s="36"/>
      <c r="D37" s="36"/>
      <c r="E37" s="36"/>
      <c r="F37" s="36"/>
      <c r="G37" s="100"/>
      <c r="H37" s="36"/>
      <c r="I37" s="36"/>
      <c r="J37" s="36"/>
      <c r="K37" s="36"/>
      <c r="M37" s="36"/>
      <c r="N37" s="36"/>
      <c r="O37" s="47"/>
      <c r="P37" s="47"/>
      <c r="Q37" s="47"/>
      <c r="R37" s="47"/>
      <c r="S37" s="47"/>
      <c r="T37" s="47"/>
      <c r="U37" s="47"/>
      <c r="V37" s="47"/>
      <c r="W37" s="36"/>
      <c r="X37" s="36"/>
      <c r="Y37" s="36"/>
      <c r="Z37" s="36"/>
      <c r="AA37" s="36"/>
      <c r="AB37" s="36"/>
      <c r="AC37" s="36"/>
    </row>
    <row r="38" spans="1:29" x14ac:dyDescent="0.35">
      <c r="C38" s="47"/>
      <c r="G38" s="36"/>
      <c r="H38" s="36"/>
      <c r="I38" s="36"/>
      <c r="J38" s="36"/>
      <c r="K38" s="36"/>
      <c r="L38" s="36"/>
      <c r="M38" s="36"/>
      <c r="N38" s="36"/>
      <c r="O38" s="36"/>
      <c r="P38" s="36"/>
      <c r="Q38" s="36"/>
      <c r="R38" s="36"/>
      <c r="S38" s="36"/>
      <c r="T38" s="36"/>
      <c r="U38" s="36"/>
      <c r="V38" s="36"/>
      <c r="W38" s="36"/>
      <c r="X38" s="36"/>
      <c r="Y38" s="36"/>
      <c r="Z38" s="36"/>
      <c r="AA38" s="36"/>
      <c r="AB38" s="36"/>
      <c r="AC38" s="36"/>
    </row>
    <row r="39" spans="1:29" x14ac:dyDescent="0.3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row>
    <row r="40" spans="1:29" x14ac:dyDescent="0.3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row>
    <row r="41" spans="1:29" x14ac:dyDescent="0.3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row>
    <row r="42" spans="1:29" x14ac:dyDescent="0.35">
      <c r="A42" s="36"/>
      <c r="B42" s="36"/>
      <c r="C42" s="36"/>
      <c r="D42" s="36"/>
      <c r="E42" s="36"/>
      <c r="F42" s="36"/>
      <c r="G42" s="48"/>
      <c r="H42" s="36"/>
      <c r="I42" s="36"/>
      <c r="J42" s="36"/>
      <c r="K42" s="36"/>
      <c r="L42" s="36"/>
      <c r="M42" s="36"/>
      <c r="N42" s="36"/>
      <c r="O42" s="36"/>
      <c r="P42" s="36"/>
      <c r="Q42" s="36"/>
      <c r="R42" s="36"/>
      <c r="S42" s="36"/>
      <c r="T42" s="36"/>
      <c r="U42" s="36"/>
      <c r="V42" s="36"/>
      <c r="W42" s="36"/>
      <c r="X42" s="36"/>
      <c r="Y42" s="36"/>
      <c r="Z42" s="36"/>
      <c r="AA42" s="36"/>
      <c r="AB42" s="36"/>
      <c r="AC42" s="36"/>
    </row>
    <row r="43" spans="1:29" x14ac:dyDescent="0.3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29" x14ac:dyDescent="0.35">
      <c r="A44" s="36"/>
      <c r="B44" s="36"/>
      <c r="C44" s="36"/>
      <c r="D44" s="36"/>
      <c r="E44" s="36"/>
      <c r="F44" s="36"/>
      <c r="G44" s="36"/>
      <c r="J44" s="36"/>
      <c r="K44" s="36"/>
      <c r="L44" s="36"/>
      <c r="M44" s="36"/>
      <c r="N44" s="36"/>
      <c r="O44" s="36"/>
      <c r="P44" s="36"/>
      <c r="Q44" s="36"/>
      <c r="R44" s="36"/>
      <c r="S44" s="36"/>
      <c r="T44" s="36"/>
      <c r="U44" s="36"/>
      <c r="V44" s="36"/>
      <c r="W44" s="36"/>
      <c r="X44" s="36"/>
      <c r="Y44" s="36"/>
      <c r="Z44" s="36"/>
      <c r="AA44" s="36"/>
      <c r="AB44" s="36"/>
      <c r="AC44" s="36"/>
    </row>
    <row r="45" spans="1:29" x14ac:dyDescent="0.3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29" x14ac:dyDescent="0.3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29" x14ac:dyDescent="0.3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row>
    <row r="48" spans="1:29" x14ac:dyDescent="0.3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row>
    <row r="49" spans="1:29" x14ac:dyDescent="0.3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row>
    <row r="50" spans="1:29" x14ac:dyDescent="0.3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1:29" x14ac:dyDescent="0.3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1:29" x14ac:dyDescent="0.3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row>
    <row r="53" spans="1:29" x14ac:dyDescent="0.3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row>
    <row r="54" spans="1:29" x14ac:dyDescent="0.3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row>
    <row r="55" spans="1:29" x14ac:dyDescent="0.3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row>
    <row r="56" spans="1:29" x14ac:dyDescent="0.3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row>
    <row r="57" spans="1:29" x14ac:dyDescent="0.3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row>
    <row r="58" spans="1:29" x14ac:dyDescent="0.3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row>
    <row r="59" spans="1:29" x14ac:dyDescent="0.3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row>
    <row r="60" spans="1:29" x14ac:dyDescent="0.3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row>
    <row r="61" spans="1:29" x14ac:dyDescent="0.3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row>
    <row r="62" spans="1:29" x14ac:dyDescent="0.3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row>
    <row r="63" spans="1:29" x14ac:dyDescent="0.3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row>
    <row r="64" spans="1:29" x14ac:dyDescent="0.3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row>
    <row r="65" spans="1:29" x14ac:dyDescent="0.3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row>
    <row r="66" spans="1:29" x14ac:dyDescent="0.3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row>
    <row r="67" spans="1:29" x14ac:dyDescent="0.3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row>
    <row r="68" spans="1:29" x14ac:dyDescent="0.3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row>
    <row r="69" spans="1:29" x14ac:dyDescent="0.3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row>
    <row r="70" spans="1:29" x14ac:dyDescent="0.3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row>
    <row r="71" spans="1:29" x14ac:dyDescent="0.3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row>
    <row r="72" spans="1:29" x14ac:dyDescent="0.3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row>
    <row r="73" spans="1:29" x14ac:dyDescent="0.3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row>
    <row r="74" spans="1:29" x14ac:dyDescent="0.3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row>
    <row r="75" spans="1:29" x14ac:dyDescent="0.3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row>
    <row r="76" spans="1:29" x14ac:dyDescent="0.3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row>
    <row r="77" spans="1:29" x14ac:dyDescent="0.3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row>
    <row r="78" spans="1:29" x14ac:dyDescent="0.3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row>
    <row r="79" spans="1:29" x14ac:dyDescent="0.3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row>
    <row r="80" spans="1:29" x14ac:dyDescent="0.3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row>
    <row r="81" spans="1:29" x14ac:dyDescent="0.3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row>
    <row r="82" spans="1:29" x14ac:dyDescent="0.3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row>
    <row r="83" spans="1:29" x14ac:dyDescent="0.3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row>
    <row r="84" spans="1:29" x14ac:dyDescent="0.3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row>
    <row r="85" spans="1:29" x14ac:dyDescent="0.3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row>
    <row r="86" spans="1:29" x14ac:dyDescent="0.3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row>
    <row r="87" spans="1:29" x14ac:dyDescent="0.3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row>
    <row r="88" spans="1:29" x14ac:dyDescent="0.3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row>
    <row r="89" spans="1:29" x14ac:dyDescent="0.3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row>
    <row r="90" spans="1:29" x14ac:dyDescent="0.3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row>
    <row r="91" spans="1:29" x14ac:dyDescent="0.3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row>
    <row r="92" spans="1:29" x14ac:dyDescent="0.3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row>
    <row r="93" spans="1:29" x14ac:dyDescent="0.3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row>
    <row r="94" spans="1:29" x14ac:dyDescent="0.3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row>
    <row r="95" spans="1:29" x14ac:dyDescent="0.3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row>
    <row r="96" spans="1:29" x14ac:dyDescent="0.3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row>
    <row r="97" spans="1:29" x14ac:dyDescent="0.3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row>
    <row r="98" spans="1:29" x14ac:dyDescent="0.3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row>
    <row r="99" spans="1:29" x14ac:dyDescent="0.3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row>
    <row r="100" spans="1:29" x14ac:dyDescent="0.3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row>
    <row r="101" spans="1:29" x14ac:dyDescent="0.3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row>
    <row r="102" spans="1:29" x14ac:dyDescent="0.3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row>
    <row r="103" spans="1:29" x14ac:dyDescent="0.3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row>
    <row r="104" spans="1:29" x14ac:dyDescent="0.3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row>
    <row r="105" spans="1:29" x14ac:dyDescent="0.3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row>
    <row r="106" spans="1:29" x14ac:dyDescent="0.3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row>
    <row r="107" spans="1:29" x14ac:dyDescent="0.3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row>
    <row r="108" spans="1:29" x14ac:dyDescent="0.3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row>
    <row r="109" spans="1:29" x14ac:dyDescent="0.3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row>
    <row r="110" spans="1:29" x14ac:dyDescent="0.3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row>
    <row r="111" spans="1:29" x14ac:dyDescent="0.3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row>
    <row r="112" spans="1:29" x14ac:dyDescent="0.3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row>
    <row r="113" spans="1:29" x14ac:dyDescent="0.3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row>
    <row r="114" spans="1:29" x14ac:dyDescent="0.3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row>
    <row r="115" spans="1:29" x14ac:dyDescent="0.3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row>
    <row r="116" spans="1:29" x14ac:dyDescent="0.3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row>
    <row r="117" spans="1:29" x14ac:dyDescent="0.3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row>
    <row r="118" spans="1:29" x14ac:dyDescent="0.3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row>
    <row r="119" spans="1:29" x14ac:dyDescent="0.3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row>
    <row r="120" spans="1:29" x14ac:dyDescent="0.3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row>
    <row r="121" spans="1:29" x14ac:dyDescent="0.3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row>
    <row r="122" spans="1:29" x14ac:dyDescent="0.3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row>
    <row r="123" spans="1:29" x14ac:dyDescent="0.3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row>
    <row r="124" spans="1:29" x14ac:dyDescent="0.3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row>
    <row r="125" spans="1:29" x14ac:dyDescent="0.3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row>
    <row r="126" spans="1:29" x14ac:dyDescent="0.3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row>
    <row r="127" spans="1:29" x14ac:dyDescent="0.3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row>
    <row r="128" spans="1:29" x14ac:dyDescent="0.3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row>
    <row r="129" spans="1:29" x14ac:dyDescent="0.3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row>
    <row r="130" spans="1:29" x14ac:dyDescent="0.3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row>
    <row r="131" spans="1:29" x14ac:dyDescent="0.3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row>
    <row r="132" spans="1:29" x14ac:dyDescent="0.3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row>
    <row r="133" spans="1:29" x14ac:dyDescent="0.3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row>
    <row r="134" spans="1:29" x14ac:dyDescent="0.3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row>
    <row r="135" spans="1:29" x14ac:dyDescent="0.3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row>
    <row r="136" spans="1:29" x14ac:dyDescent="0.3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row>
    <row r="137" spans="1:29" x14ac:dyDescent="0.3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row>
    <row r="138" spans="1:29" x14ac:dyDescent="0.3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row>
    <row r="139" spans="1:29" x14ac:dyDescent="0.3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row>
    <row r="140" spans="1:29" x14ac:dyDescent="0.3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row>
  </sheetData>
  <sheetProtection selectLockedCells="1"/>
  <mergeCells count="28">
    <mergeCell ref="A6:X6"/>
    <mergeCell ref="A1:X1"/>
    <mergeCell ref="A2:X2"/>
    <mergeCell ref="A3:X3"/>
    <mergeCell ref="A4:X4"/>
    <mergeCell ref="A5:X5"/>
    <mergeCell ref="R23:U23"/>
    <mergeCell ref="E12:G12"/>
    <mergeCell ref="E11:G11"/>
    <mergeCell ref="B11:D11"/>
    <mergeCell ref="B12:D12"/>
    <mergeCell ref="A15:J15"/>
    <mergeCell ref="A8:Q8"/>
    <mergeCell ref="R35:U35"/>
    <mergeCell ref="R27:U27"/>
    <mergeCell ref="R28:U28"/>
    <mergeCell ref="R29:U29"/>
    <mergeCell ref="R30:U30"/>
    <mergeCell ref="R31:U31"/>
    <mergeCell ref="R32:U32"/>
    <mergeCell ref="R26:U26"/>
    <mergeCell ref="R24:U24"/>
    <mergeCell ref="R25:U25"/>
    <mergeCell ref="R33:U33"/>
    <mergeCell ref="R34:U34"/>
    <mergeCell ref="A11:A12"/>
    <mergeCell ref="R17:U17"/>
    <mergeCell ref="R18:U18"/>
  </mergeCells>
  <dataValidations count="2">
    <dataValidation type="list" allowBlank="1" showInputMessage="1" showErrorMessage="1" sqref="F17:F35" xr:uid="{97C47AF1-6FB2-418E-902E-78677C76ACCE}">
      <formula1>"oui,non"</formula1>
    </dataValidation>
    <dataValidation type="list" allowBlank="1" showInputMessage="1" showErrorMessage="1" sqref="D17:D35" xr:uid="{0E919D30-51DC-4A56-9C93-56B5F44D4771}">
      <formula1>"Oui,Non,Non appliquable"</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223087-9C64-4025-99F0-BA24E6F4B0EF}">
          <x14:formula1>
            <xm:f>'Nature combustibles'!$A$2:$A$16</xm:f>
          </x14:formula1>
          <xm:sqref>B17:B35</xm:sqref>
        </x14:dataValidation>
        <x14:dataValidation type="list" allowBlank="1" showInputMessage="1" showErrorMessage="1" xr:uid="{BE753EA6-105D-4B07-BD4A-1A52960BE689}">
          <x14:formula1>
            <xm:f>'Nature combustibles'!$B$2:$B$16</xm:f>
          </x14:formula1>
          <xm:sqref>C17:C35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EC04-9C72-4583-8E9C-45E1A98CA991}">
  <sheetPr>
    <tabColor theme="3"/>
  </sheetPr>
  <dimension ref="B1:J6"/>
  <sheetViews>
    <sheetView workbookViewId="0">
      <selection activeCell="A5" sqref="A5"/>
    </sheetView>
  </sheetViews>
  <sheetFormatPr baseColWidth="10" defaultRowHeight="14.5" x14ac:dyDescent="0.35"/>
  <cols>
    <col min="1" max="1" width="7.1796875" customWidth="1"/>
    <col min="2" max="2" width="20.453125" bestFit="1" customWidth="1"/>
    <col min="3" max="3" width="24.26953125" bestFit="1" customWidth="1"/>
    <col min="4" max="4" width="15.453125" bestFit="1" customWidth="1"/>
    <col min="5" max="5" width="45.26953125" bestFit="1" customWidth="1"/>
    <col min="6" max="6" width="45.54296875" bestFit="1" customWidth="1"/>
    <col min="7" max="7" width="24.7265625" customWidth="1"/>
    <col min="8" max="8" width="6" bestFit="1" customWidth="1"/>
    <col min="9" max="9" width="28.26953125" bestFit="1" customWidth="1"/>
    <col min="10" max="10" width="20.54296875" bestFit="1" customWidth="1"/>
    <col min="11" max="11" width="12" bestFit="1" customWidth="1"/>
  </cols>
  <sheetData>
    <row r="1" spans="2:10" ht="30" customHeight="1" x14ac:dyDescent="0.35">
      <c r="B1" s="248" t="s">
        <v>83</v>
      </c>
      <c r="C1" s="248"/>
      <c r="D1" s="248"/>
      <c r="E1" s="33"/>
      <c r="F1" s="33"/>
      <c r="G1" s="33"/>
      <c r="H1" s="33"/>
      <c r="I1" s="33"/>
      <c r="J1" s="33"/>
    </row>
    <row r="3" spans="2:10" x14ac:dyDescent="0.35">
      <c r="B3" s="29" t="s">
        <v>66</v>
      </c>
      <c r="C3" t="s">
        <v>73</v>
      </c>
      <c r="D3" t="s">
        <v>69</v>
      </c>
    </row>
    <row r="4" spans="2:10" x14ac:dyDescent="0.35">
      <c r="B4" s="30" t="s">
        <v>67</v>
      </c>
      <c r="C4" s="32"/>
      <c r="D4">
        <v>0</v>
      </c>
    </row>
    <row r="5" spans="2:10" x14ac:dyDescent="0.35">
      <c r="B5" s="31" t="s">
        <v>67</v>
      </c>
      <c r="C5" s="32"/>
      <c r="D5">
        <v>0</v>
      </c>
    </row>
    <row r="6" spans="2:10" x14ac:dyDescent="0.35">
      <c r="B6" s="30" t="s">
        <v>68</v>
      </c>
      <c r="C6" s="32"/>
      <c r="D6">
        <v>0</v>
      </c>
    </row>
  </sheetData>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79998168889431442"/>
  </sheetPr>
  <dimension ref="A1:DH301"/>
  <sheetViews>
    <sheetView zoomScale="80" zoomScaleNormal="80" workbookViewId="0">
      <selection activeCell="C17" sqref="C17"/>
    </sheetView>
  </sheetViews>
  <sheetFormatPr baseColWidth="10" defaultRowHeight="13.5" x14ac:dyDescent="0.3"/>
  <cols>
    <col min="1" max="1" width="20.7265625" style="3" customWidth="1"/>
    <col min="2" max="3" width="17" style="5" customWidth="1"/>
    <col min="4" max="4" width="21.26953125" style="5" customWidth="1"/>
    <col min="5" max="5" width="20.26953125" style="5" customWidth="1"/>
    <col min="6" max="6" width="17" style="5" customWidth="1"/>
    <col min="7" max="7" width="18.7265625" style="5" customWidth="1"/>
    <col min="8" max="8" width="17.26953125" style="6" customWidth="1"/>
    <col min="9" max="10" width="16.7265625" style="6" customWidth="1"/>
    <col min="11" max="11" width="21" style="6" customWidth="1"/>
    <col min="12" max="12" width="18.7265625" style="5" customWidth="1"/>
    <col min="13" max="13" width="25.7265625" style="5" customWidth="1"/>
    <col min="14" max="15" width="20.7265625" style="5" customWidth="1"/>
    <col min="16" max="16" width="19.54296875" style="5" customWidth="1"/>
    <col min="17" max="17" width="22.26953125" style="5" customWidth="1"/>
    <col min="18" max="18" width="19.7265625" style="5" customWidth="1"/>
    <col min="19" max="19" width="46.453125" style="5" customWidth="1"/>
    <col min="20" max="20" width="33.26953125" style="5" customWidth="1"/>
    <col min="21" max="22" width="21" style="5" customWidth="1"/>
    <col min="23" max="27" width="21" style="3" customWidth="1"/>
    <col min="28" max="198" width="11.453125" style="5"/>
    <col min="199" max="199" width="4.26953125" style="5" customWidth="1"/>
    <col min="200" max="200" width="15.26953125" style="5" customWidth="1"/>
    <col min="201" max="201" width="14.7265625" style="5" customWidth="1"/>
    <col min="202" max="202" width="25.54296875" style="5" customWidth="1"/>
    <col min="203" max="203" width="11.453125" style="5" customWidth="1"/>
    <col min="204" max="204" width="20.26953125" style="5" customWidth="1"/>
    <col min="205" max="205" width="18.7265625" style="5" customWidth="1"/>
    <col min="206" max="206" width="19.26953125" style="5" customWidth="1"/>
    <col min="207" max="211" width="11.453125" style="5" customWidth="1"/>
    <col min="212" max="212" width="19.7265625" style="5" customWidth="1"/>
    <col min="213" max="213" width="11.453125" style="5" customWidth="1"/>
    <col min="214" max="214" width="20.26953125" style="5" customWidth="1"/>
    <col min="215" max="215" width="11.453125" style="5" customWidth="1"/>
    <col min="216" max="216" width="20.7265625" style="5" customWidth="1"/>
    <col min="217" max="217" width="11.453125" style="5" customWidth="1"/>
    <col min="218" max="218" width="18" style="5" customWidth="1"/>
    <col min="219" max="219" width="11.453125" style="5" customWidth="1"/>
    <col min="220" max="220" width="22.54296875" style="5" customWidth="1"/>
    <col min="221" max="226" width="11.453125" style="5" customWidth="1"/>
    <col min="227" max="454" width="11.453125" style="5"/>
    <col min="455" max="455" width="4.26953125" style="5" customWidth="1"/>
    <col min="456" max="456" width="15.26953125" style="5" customWidth="1"/>
    <col min="457" max="457" width="14.7265625" style="5" customWidth="1"/>
    <col min="458" max="458" width="25.54296875" style="5" customWidth="1"/>
    <col min="459" max="459" width="11.453125" style="5" customWidth="1"/>
    <col min="460" max="460" width="20.26953125" style="5" customWidth="1"/>
    <col min="461" max="461" width="18.7265625" style="5" customWidth="1"/>
    <col min="462" max="462" width="19.26953125" style="5" customWidth="1"/>
    <col min="463" max="467" width="11.453125" style="5" customWidth="1"/>
    <col min="468" max="468" width="19.7265625" style="5" customWidth="1"/>
    <col min="469" max="469" width="11.453125" style="5" customWidth="1"/>
    <col min="470" max="470" width="20.26953125" style="5" customWidth="1"/>
    <col min="471" max="471" width="11.453125" style="5" customWidth="1"/>
    <col min="472" max="472" width="20.7265625" style="5" customWidth="1"/>
    <col min="473" max="473" width="11.453125" style="5" customWidth="1"/>
    <col min="474" max="474" width="18" style="5" customWidth="1"/>
    <col min="475" max="475" width="11.453125" style="5" customWidth="1"/>
    <col min="476" max="476" width="22.54296875" style="5" customWidth="1"/>
    <col min="477" max="482" width="11.453125" style="5" customWidth="1"/>
    <col min="483" max="710" width="11.453125" style="5"/>
    <col min="711" max="711" width="4.26953125" style="5" customWidth="1"/>
    <col min="712" max="712" width="15.26953125" style="5" customWidth="1"/>
    <col min="713" max="713" width="14.7265625" style="5" customWidth="1"/>
    <col min="714" max="714" width="25.54296875" style="5" customWidth="1"/>
    <col min="715" max="715" width="11.453125" style="5" customWidth="1"/>
    <col min="716" max="716" width="20.26953125" style="5" customWidth="1"/>
    <col min="717" max="717" width="18.7265625" style="5" customWidth="1"/>
    <col min="718" max="718" width="19.26953125" style="5" customWidth="1"/>
    <col min="719" max="723" width="11.453125" style="5" customWidth="1"/>
    <col min="724" max="724" width="19.7265625" style="5" customWidth="1"/>
    <col min="725" max="725" width="11.453125" style="5" customWidth="1"/>
    <col min="726" max="726" width="20.26953125" style="5" customWidth="1"/>
    <col min="727" max="727" width="11.453125" style="5" customWidth="1"/>
    <col min="728" max="728" width="20.7265625" style="5" customWidth="1"/>
    <col min="729" max="729" width="11.453125" style="5" customWidth="1"/>
    <col min="730" max="730" width="18" style="5" customWidth="1"/>
    <col min="731" max="731" width="11.453125" style="5" customWidth="1"/>
    <col min="732" max="732" width="22.54296875" style="5" customWidth="1"/>
    <col min="733" max="738" width="11.453125" style="5" customWidth="1"/>
    <col min="739" max="966" width="11.453125" style="5"/>
    <col min="967" max="967" width="4.26953125" style="5" customWidth="1"/>
    <col min="968" max="968" width="15.26953125" style="5" customWidth="1"/>
    <col min="969" max="969" width="14.7265625" style="5" customWidth="1"/>
    <col min="970" max="970" width="25.54296875" style="5" customWidth="1"/>
    <col min="971" max="971" width="11.453125" style="5" customWidth="1"/>
    <col min="972" max="972" width="20.26953125" style="5" customWidth="1"/>
    <col min="973" max="973" width="18.7265625" style="5" customWidth="1"/>
    <col min="974" max="974" width="19.26953125" style="5" customWidth="1"/>
    <col min="975" max="979" width="11.453125" style="5" customWidth="1"/>
    <col min="980" max="980" width="19.7265625" style="5" customWidth="1"/>
    <col min="981" max="981" width="11.453125" style="5" customWidth="1"/>
    <col min="982" max="982" width="20.26953125" style="5" customWidth="1"/>
    <col min="983" max="983" width="11.453125" style="5" customWidth="1"/>
    <col min="984" max="984" width="20.7265625" style="5" customWidth="1"/>
    <col min="985" max="985" width="11.453125" style="5" customWidth="1"/>
    <col min="986" max="986" width="18" style="5" customWidth="1"/>
    <col min="987" max="987" width="11.453125" style="5" customWidth="1"/>
    <col min="988" max="988" width="22.54296875" style="5" customWidth="1"/>
    <col min="989" max="994" width="11.453125" style="5" customWidth="1"/>
    <col min="995" max="1222" width="11.453125" style="5"/>
    <col min="1223" max="1223" width="4.26953125" style="5" customWidth="1"/>
    <col min="1224" max="1224" width="15.26953125" style="5" customWidth="1"/>
    <col min="1225" max="1225" width="14.7265625" style="5" customWidth="1"/>
    <col min="1226" max="1226" width="25.54296875" style="5" customWidth="1"/>
    <col min="1227" max="1227" width="11.453125" style="5" customWidth="1"/>
    <col min="1228" max="1228" width="20.26953125" style="5" customWidth="1"/>
    <col min="1229" max="1229" width="18.7265625" style="5" customWidth="1"/>
    <col min="1230" max="1230" width="19.26953125" style="5" customWidth="1"/>
    <col min="1231" max="1235" width="11.453125" style="5" customWidth="1"/>
    <col min="1236" max="1236" width="19.7265625" style="5" customWidth="1"/>
    <col min="1237" max="1237" width="11.453125" style="5" customWidth="1"/>
    <col min="1238" max="1238" width="20.26953125" style="5" customWidth="1"/>
    <col min="1239" max="1239" width="11.453125" style="5" customWidth="1"/>
    <col min="1240" max="1240" width="20.7265625" style="5" customWidth="1"/>
    <col min="1241" max="1241" width="11.453125" style="5" customWidth="1"/>
    <col min="1242" max="1242" width="18" style="5" customWidth="1"/>
    <col min="1243" max="1243" width="11.453125" style="5" customWidth="1"/>
    <col min="1244" max="1244" width="22.54296875" style="5" customWidth="1"/>
    <col min="1245" max="1250" width="11.453125" style="5" customWidth="1"/>
    <col min="1251" max="1478" width="11.453125" style="5"/>
    <col min="1479" max="1479" width="4.26953125" style="5" customWidth="1"/>
    <col min="1480" max="1480" width="15.26953125" style="5" customWidth="1"/>
    <col min="1481" max="1481" width="14.7265625" style="5" customWidth="1"/>
    <col min="1482" max="1482" width="25.54296875" style="5" customWidth="1"/>
    <col min="1483" max="1483" width="11.453125" style="5" customWidth="1"/>
    <col min="1484" max="1484" width="20.26953125" style="5" customWidth="1"/>
    <col min="1485" max="1485" width="18.7265625" style="5" customWidth="1"/>
    <col min="1486" max="1486" width="19.26953125" style="5" customWidth="1"/>
    <col min="1487" max="1491" width="11.453125" style="5" customWidth="1"/>
    <col min="1492" max="1492" width="19.7265625" style="5" customWidth="1"/>
    <col min="1493" max="1493" width="11.453125" style="5" customWidth="1"/>
    <col min="1494" max="1494" width="20.26953125" style="5" customWidth="1"/>
    <col min="1495" max="1495" width="11.453125" style="5" customWidth="1"/>
    <col min="1496" max="1496" width="20.7265625" style="5" customWidth="1"/>
    <col min="1497" max="1497" width="11.453125" style="5" customWidth="1"/>
    <col min="1498" max="1498" width="18" style="5" customWidth="1"/>
    <col min="1499" max="1499" width="11.453125" style="5" customWidth="1"/>
    <col min="1500" max="1500" width="22.54296875" style="5" customWidth="1"/>
    <col min="1501" max="1506" width="11.453125" style="5" customWidth="1"/>
    <col min="1507" max="1734" width="11.453125" style="5"/>
    <col min="1735" max="1735" width="4.26953125" style="5" customWidth="1"/>
    <col min="1736" max="1736" width="15.26953125" style="5" customWidth="1"/>
    <col min="1737" max="1737" width="14.7265625" style="5" customWidth="1"/>
    <col min="1738" max="1738" width="25.54296875" style="5" customWidth="1"/>
    <col min="1739" max="1739" width="11.453125" style="5" customWidth="1"/>
    <col min="1740" max="1740" width="20.26953125" style="5" customWidth="1"/>
    <col min="1741" max="1741" width="18.7265625" style="5" customWidth="1"/>
    <col min="1742" max="1742" width="19.26953125" style="5" customWidth="1"/>
    <col min="1743" max="1747" width="11.453125" style="5" customWidth="1"/>
    <col min="1748" max="1748" width="19.7265625" style="5" customWidth="1"/>
    <col min="1749" max="1749" width="11.453125" style="5" customWidth="1"/>
    <col min="1750" max="1750" width="20.26953125" style="5" customWidth="1"/>
    <col min="1751" max="1751" width="11.453125" style="5" customWidth="1"/>
    <col min="1752" max="1752" width="20.7265625" style="5" customWidth="1"/>
    <col min="1753" max="1753" width="11.453125" style="5" customWidth="1"/>
    <col min="1754" max="1754" width="18" style="5" customWidth="1"/>
    <col min="1755" max="1755" width="11.453125" style="5" customWidth="1"/>
    <col min="1756" max="1756" width="22.54296875" style="5" customWidth="1"/>
    <col min="1757" max="1762" width="11.453125" style="5" customWidth="1"/>
    <col min="1763" max="1990" width="11.453125" style="5"/>
    <col min="1991" max="1991" width="4.26953125" style="5" customWidth="1"/>
    <col min="1992" max="1992" width="15.26953125" style="5" customWidth="1"/>
    <col min="1993" max="1993" width="14.7265625" style="5" customWidth="1"/>
    <col min="1994" max="1994" width="25.54296875" style="5" customWidth="1"/>
    <col min="1995" max="1995" width="11.453125" style="5" customWidth="1"/>
    <col min="1996" max="1996" width="20.26953125" style="5" customWidth="1"/>
    <col min="1997" max="1997" width="18.7265625" style="5" customWidth="1"/>
    <col min="1998" max="1998" width="19.26953125" style="5" customWidth="1"/>
    <col min="1999" max="2003" width="11.453125" style="5" customWidth="1"/>
    <col min="2004" max="2004" width="19.7265625" style="5" customWidth="1"/>
    <col min="2005" max="2005" width="11.453125" style="5" customWidth="1"/>
    <col min="2006" max="2006" width="20.26953125" style="5" customWidth="1"/>
    <col min="2007" max="2007" width="11.453125" style="5" customWidth="1"/>
    <col min="2008" max="2008" width="20.7265625" style="5" customWidth="1"/>
    <col min="2009" max="2009" width="11.453125" style="5" customWidth="1"/>
    <col min="2010" max="2010" width="18" style="5" customWidth="1"/>
    <col min="2011" max="2011" width="11.453125" style="5" customWidth="1"/>
    <col min="2012" max="2012" width="22.54296875" style="5" customWidth="1"/>
    <col min="2013" max="2018" width="11.453125" style="5" customWidth="1"/>
    <col min="2019" max="2246" width="11.453125" style="5"/>
    <col min="2247" max="2247" width="4.26953125" style="5" customWidth="1"/>
    <col min="2248" max="2248" width="15.26953125" style="5" customWidth="1"/>
    <col min="2249" max="2249" width="14.7265625" style="5" customWidth="1"/>
    <col min="2250" max="2250" width="25.54296875" style="5" customWidth="1"/>
    <col min="2251" max="2251" width="11.453125" style="5" customWidth="1"/>
    <col min="2252" max="2252" width="20.26953125" style="5" customWidth="1"/>
    <col min="2253" max="2253" width="18.7265625" style="5" customWidth="1"/>
    <col min="2254" max="2254" width="19.26953125" style="5" customWidth="1"/>
    <col min="2255" max="2259" width="11.453125" style="5" customWidth="1"/>
    <col min="2260" max="2260" width="19.7265625" style="5" customWidth="1"/>
    <col min="2261" max="2261" width="11.453125" style="5" customWidth="1"/>
    <col min="2262" max="2262" width="20.26953125" style="5" customWidth="1"/>
    <col min="2263" max="2263" width="11.453125" style="5" customWidth="1"/>
    <col min="2264" max="2264" width="20.7265625" style="5" customWidth="1"/>
    <col min="2265" max="2265" width="11.453125" style="5" customWidth="1"/>
    <col min="2266" max="2266" width="18" style="5" customWidth="1"/>
    <col min="2267" max="2267" width="11.453125" style="5" customWidth="1"/>
    <col min="2268" max="2268" width="22.54296875" style="5" customWidth="1"/>
    <col min="2269" max="2274" width="11.453125" style="5" customWidth="1"/>
    <col min="2275" max="2502" width="11.453125" style="5"/>
    <col min="2503" max="2503" width="4.26953125" style="5" customWidth="1"/>
    <col min="2504" max="2504" width="15.26953125" style="5" customWidth="1"/>
    <col min="2505" max="2505" width="14.7265625" style="5" customWidth="1"/>
    <col min="2506" max="2506" width="25.54296875" style="5" customWidth="1"/>
    <col min="2507" max="2507" width="11.453125" style="5" customWidth="1"/>
    <col min="2508" max="2508" width="20.26953125" style="5" customWidth="1"/>
    <col min="2509" max="2509" width="18.7265625" style="5" customWidth="1"/>
    <col min="2510" max="2510" width="19.26953125" style="5" customWidth="1"/>
    <col min="2511" max="2515" width="11.453125" style="5" customWidth="1"/>
    <col min="2516" max="2516" width="19.7265625" style="5" customWidth="1"/>
    <col min="2517" max="2517" width="11.453125" style="5" customWidth="1"/>
    <col min="2518" max="2518" width="20.26953125" style="5" customWidth="1"/>
    <col min="2519" max="2519" width="11.453125" style="5" customWidth="1"/>
    <col min="2520" max="2520" width="20.7265625" style="5" customWidth="1"/>
    <col min="2521" max="2521" width="11.453125" style="5" customWidth="1"/>
    <col min="2522" max="2522" width="18" style="5" customWidth="1"/>
    <col min="2523" max="2523" width="11.453125" style="5" customWidth="1"/>
    <col min="2524" max="2524" width="22.54296875" style="5" customWidth="1"/>
    <col min="2525" max="2530" width="11.453125" style="5" customWidth="1"/>
    <col min="2531" max="2758" width="11.453125" style="5"/>
    <col min="2759" max="2759" width="4.26953125" style="5" customWidth="1"/>
    <col min="2760" max="2760" width="15.26953125" style="5" customWidth="1"/>
    <col min="2761" max="2761" width="14.7265625" style="5" customWidth="1"/>
    <col min="2762" max="2762" width="25.54296875" style="5" customWidth="1"/>
    <col min="2763" max="2763" width="11.453125" style="5" customWidth="1"/>
    <col min="2764" max="2764" width="20.26953125" style="5" customWidth="1"/>
    <col min="2765" max="2765" width="18.7265625" style="5" customWidth="1"/>
    <col min="2766" max="2766" width="19.26953125" style="5" customWidth="1"/>
    <col min="2767" max="2771" width="11.453125" style="5" customWidth="1"/>
    <col min="2772" max="2772" width="19.7265625" style="5" customWidth="1"/>
    <col min="2773" max="2773" width="11.453125" style="5" customWidth="1"/>
    <col min="2774" max="2774" width="20.26953125" style="5" customWidth="1"/>
    <col min="2775" max="2775" width="11.453125" style="5" customWidth="1"/>
    <col min="2776" max="2776" width="20.7265625" style="5" customWidth="1"/>
    <col min="2777" max="2777" width="11.453125" style="5" customWidth="1"/>
    <col min="2778" max="2778" width="18" style="5" customWidth="1"/>
    <col min="2779" max="2779" width="11.453125" style="5" customWidth="1"/>
    <col min="2780" max="2780" width="22.54296875" style="5" customWidth="1"/>
    <col min="2781" max="2786" width="11.453125" style="5" customWidth="1"/>
    <col min="2787" max="3014" width="11.453125" style="5"/>
    <col min="3015" max="3015" width="4.26953125" style="5" customWidth="1"/>
    <col min="3016" max="3016" width="15.26953125" style="5" customWidth="1"/>
    <col min="3017" max="3017" width="14.7265625" style="5" customWidth="1"/>
    <col min="3018" max="3018" width="25.54296875" style="5" customWidth="1"/>
    <col min="3019" max="3019" width="11.453125" style="5" customWidth="1"/>
    <col min="3020" max="3020" width="20.26953125" style="5" customWidth="1"/>
    <col min="3021" max="3021" width="18.7265625" style="5" customWidth="1"/>
    <col min="3022" max="3022" width="19.26953125" style="5" customWidth="1"/>
    <col min="3023" max="3027" width="11.453125" style="5" customWidth="1"/>
    <col min="3028" max="3028" width="19.7265625" style="5" customWidth="1"/>
    <col min="3029" max="3029" width="11.453125" style="5" customWidth="1"/>
    <col min="3030" max="3030" width="20.26953125" style="5" customWidth="1"/>
    <col min="3031" max="3031" width="11.453125" style="5" customWidth="1"/>
    <col min="3032" max="3032" width="20.7265625" style="5" customWidth="1"/>
    <col min="3033" max="3033" width="11.453125" style="5" customWidth="1"/>
    <col min="3034" max="3034" width="18" style="5" customWidth="1"/>
    <col min="3035" max="3035" width="11.453125" style="5" customWidth="1"/>
    <col min="3036" max="3036" width="22.54296875" style="5" customWidth="1"/>
    <col min="3037" max="3042" width="11.453125" style="5" customWidth="1"/>
    <col min="3043" max="3270" width="11.453125" style="5"/>
    <col min="3271" max="3271" width="4.26953125" style="5" customWidth="1"/>
    <col min="3272" max="3272" width="15.26953125" style="5" customWidth="1"/>
    <col min="3273" max="3273" width="14.7265625" style="5" customWidth="1"/>
    <col min="3274" max="3274" width="25.54296875" style="5" customWidth="1"/>
    <col min="3275" max="3275" width="11.453125" style="5" customWidth="1"/>
    <col min="3276" max="3276" width="20.26953125" style="5" customWidth="1"/>
    <col min="3277" max="3277" width="18.7265625" style="5" customWidth="1"/>
    <col min="3278" max="3278" width="19.26953125" style="5" customWidth="1"/>
    <col min="3279" max="3283" width="11.453125" style="5" customWidth="1"/>
    <col min="3284" max="3284" width="19.7265625" style="5" customWidth="1"/>
    <col min="3285" max="3285" width="11.453125" style="5" customWidth="1"/>
    <col min="3286" max="3286" width="20.26953125" style="5" customWidth="1"/>
    <col min="3287" max="3287" width="11.453125" style="5" customWidth="1"/>
    <col min="3288" max="3288" width="20.7265625" style="5" customWidth="1"/>
    <col min="3289" max="3289" width="11.453125" style="5" customWidth="1"/>
    <col min="3290" max="3290" width="18" style="5" customWidth="1"/>
    <col min="3291" max="3291" width="11.453125" style="5" customWidth="1"/>
    <col min="3292" max="3292" width="22.54296875" style="5" customWidth="1"/>
    <col min="3293" max="3298" width="11.453125" style="5" customWidth="1"/>
    <col min="3299" max="3526" width="11.453125" style="5"/>
    <col min="3527" max="3527" width="4.26953125" style="5" customWidth="1"/>
    <col min="3528" max="3528" width="15.26953125" style="5" customWidth="1"/>
    <col min="3529" max="3529" width="14.7265625" style="5" customWidth="1"/>
    <col min="3530" max="3530" width="25.54296875" style="5" customWidth="1"/>
    <col min="3531" max="3531" width="11.453125" style="5" customWidth="1"/>
    <col min="3532" max="3532" width="20.26953125" style="5" customWidth="1"/>
    <col min="3533" max="3533" width="18.7265625" style="5" customWidth="1"/>
    <col min="3534" max="3534" width="19.26953125" style="5" customWidth="1"/>
    <col min="3535" max="3539" width="11.453125" style="5" customWidth="1"/>
    <col min="3540" max="3540" width="19.7265625" style="5" customWidth="1"/>
    <col min="3541" max="3541" width="11.453125" style="5" customWidth="1"/>
    <col min="3542" max="3542" width="20.26953125" style="5" customWidth="1"/>
    <col min="3543" max="3543" width="11.453125" style="5" customWidth="1"/>
    <col min="3544" max="3544" width="20.7265625" style="5" customWidth="1"/>
    <col min="3545" max="3545" width="11.453125" style="5" customWidth="1"/>
    <col min="3546" max="3546" width="18" style="5" customWidth="1"/>
    <col min="3547" max="3547" width="11.453125" style="5" customWidth="1"/>
    <col min="3548" max="3548" width="22.54296875" style="5" customWidth="1"/>
    <col min="3549" max="3554" width="11.453125" style="5" customWidth="1"/>
    <col min="3555" max="3782" width="11.453125" style="5"/>
    <col min="3783" max="3783" width="4.26953125" style="5" customWidth="1"/>
    <col min="3784" max="3784" width="15.26953125" style="5" customWidth="1"/>
    <col min="3785" max="3785" width="14.7265625" style="5" customWidth="1"/>
    <col min="3786" max="3786" width="25.54296875" style="5" customWidth="1"/>
    <col min="3787" max="3787" width="11.453125" style="5" customWidth="1"/>
    <col min="3788" max="3788" width="20.26953125" style="5" customWidth="1"/>
    <col min="3789" max="3789" width="18.7265625" style="5" customWidth="1"/>
    <col min="3790" max="3790" width="19.26953125" style="5" customWidth="1"/>
    <col min="3791" max="3795" width="11.453125" style="5" customWidth="1"/>
    <col min="3796" max="3796" width="19.7265625" style="5" customWidth="1"/>
    <col min="3797" max="3797" width="11.453125" style="5" customWidth="1"/>
    <col min="3798" max="3798" width="20.26953125" style="5" customWidth="1"/>
    <col min="3799" max="3799" width="11.453125" style="5" customWidth="1"/>
    <col min="3800" max="3800" width="20.7265625" style="5" customWidth="1"/>
    <col min="3801" max="3801" width="11.453125" style="5" customWidth="1"/>
    <col min="3802" max="3802" width="18" style="5" customWidth="1"/>
    <col min="3803" max="3803" width="11.453125" style="5" customWidth="1"/>
    <col min="3804" max="3804" width="22.54296875" style="5" customWidth="1"/>
    <col min="3805" max="3810" width="11.453125" style="5" customWidth="1"/>
    <col min="3811" max="4038" width="11.453125" style="5"/>
    <col min="4039" max="4039" width="4.26953125" style="5" customWidth="1"/>
    <col min="4040" max="4040" width="15.26953125" style="5" customWidth="1"/>
    <col min="4041" max="4041" width="14.7265625" style="5" customWidth="1"/>
    <col min="4042" max="4042" width="25.54296875" style="5" customWidth="1"/>
    <col min="4043" max="4043" width="11.453125" style="5" customWidth="1"/>
    <col min="4044" max="4044" width="20.26953125" style="5" customWidth="1"/>
    <col min="4045" max="4045" width="18.7265625" style="5" customWidth="1"/>
    <col min="4046" max="4046" width="19.26953125" style="5" customWidth="1"/>
    <col min="4047" max="4051" width="11.453125" style="5" customWidth="1"/>
    <col min="4052" max="4052" width="19.7265625" style="5" customWidth="1"/>
    <col min="4053" max="4053" width="11.453125" style="5" customWidth="1"/>
    <col min="4054" max="4054" width="20.26953125" style="5" customWidth="1"/>
    <col min="4055" max="4055" width="11.453125" style="5" customWidth="1"/>
    <col min="4056" max="4056" width="20.7265625" style="5" customWidth="1"/>
    <col min="4057" max="4057" width="11.453125" style="5" customWidth="1"/>
    <col min="4058" max="4058" width="18" style="5" customWidth="1"/>
    <col min="4059" max="4059" width="11.453125" style="5" customWidth="1"/>
    <col min="4060" max="4060" width="22.54296875" style="5" customWidth="1"/>
    <col min="4061" max="4066" width="11.453125" style="5" customWidth="1"/>
    <col min="4067" max="4294" width="11.453125" style="5"/>
    <col min="4295" max="4295" width="4.26953125" style="5" customWidth="1"/>
    <col min="4296" max="4296" width="15.26953125" style="5" customWidth="1"/>
    <col min="4297" max="4297" width="14.7265625" style="5" customWidth="1"/>
    <col min="4298" max="4298" width="25.54296875" style="5" customWidth="1"/>
    <col min="4299" max="4299" width="11.453125" style="5" customWidth="1"/>
    <col min="4300" max="4300" width="20.26953125" style="5" customWidth="1"/>
    <col min="4301" max="4301" width="18.7265625" style="5" customWidth="1"/>
    <col min="4302" max="4302" width="19.26953125" style="5" customWidth="1"/>
    <col min="4303" max="4307" width="11.453125" style="5" customWidth="1"/>
    <col min="4308" max="4308" width="19.7265625" style="5" customWidth="1"/>
    <col min="4309" max="4309" width="11.453125" style="5" customWidth="1"/>
    <col min="4310" max="4310" width="20.26953125" style="5" customWidth="1"/>
    <col min="4311" max="4311" width="11.453125" style="5" customWidth="1"/>
    <col min="4312" max="4312" width="20.7265625" style="5" customWidth="1"/>
    <col min="4313" max="4313" width="11.453125" style="5" customWidth="1"/>
    <col min="4314" max="4314" width="18" style="5" customWidth="1"/>
    <col min="4315" max="4315" width="11.453125" style="5" customWidth="1"/>
    <col min="4316" max="4316" width="22.54296875" style="5" customWidth="1"/>
    <col min="4317" max="4322" width="11.453125" style="5" customWidth="1"/>
    <col min="4323" max="4550" width="11.453125" style="5"/>
    <col min="4551" max="4551" width="4.26953125" style="5" customWidth="1"/>
    <col min="4552" max="4552" width="15.26953125" style="5" customWidth="1"/>
    <col min="4553" max="4553" width="14.7265625" style="5" customWidth="1"/>
    <col min="4554" max="4554" width="25.54296875" style="5" customWidth="1"/>
    <col min="4555" max="4555" width="11.453125" style="5" customWidth="1"/>
    <col min="4556" max="4556" width="20.26953125" style="5" customWidth="1"/>
    <col min="4557" max="4557" width="18.7265625" style="5" customWidth="1"/>
    <col min="4558" max="4558" width="19.26953125" style="5" customWidth="1"/>
    <col min="4559" max="4563" width="11.453125" style="5" customWidth="1"/>
    <col min="4564" max="4564" width="19.7265625" style="5" customWidth="1"/>
    <col min="4565" max="4565" width="11.453125" style="5" customWidth="1"/>
    <col min="4566" max="4566" width="20.26953125" style="5" customWidth="1"/>
    <col min="4567" max="4567" width="11.453125" style="5" customWidth="1"/>
    <col min="4568" max="4568" width="20.7265625" style="5" customWidth="1"/>
    <col min="4569" max="4569" width="11.453125" style="5" customWidth="1"/>
    <col min="4570" max="4570" width="18" style="5" customWidth="1"/>
    <col min="4571" max="4571" width="11.453125" style="5" customWidth="1"/>
    <col min="4572" max="4572" width="22.54296875" style="5" customWidth="1"/>
    <col min="4573" max="4578" width="11.453125" style="5" customWidth="1"/>
    <col min="4579" max="4806" width="11.453125" style="5"/>
    <col min="4807" max="4807" width="4.26953125" style="5" customWidth="1"/>
    <col min="4808" max="4808" width="15.26953125" style="5" customWidth="1"/>
    <col min="4809" max="4809" width="14.7265625" style="5" customWidth="1"/>
    <col min="4810" max="4810" width="25.54296875" style="5" customWidth="1"/>
    <col min="4811" max="4811" width="11.453125" style="5" customWidth="1"/>
    <col min="4812" max="4812" width="20.26953125" style="5" customWidth="1"/>
    <col min="4813" max="4813" width="18.7265625" style="5" customWidth="1"/>
    <col min="4814" max="4814" width="19.26953125" style="5" customWidth="1"/>
    <col min="4815" max="4819" width="11.453125" style="5" customWidth="1"/>
    <col min="4820" max="4820" width="19.7265625" style="5" customWidth="1"/>
    <col min="4821" max="4821" width="11.453125" style="5" customWidth="1"/>
    <col min="4822" max="4822" width="20.26953125" style="5" customWidth="1"/>
    <col min="4823" max="4823" width="11.453125" style="5" customWidth="1"/>
    <col min="4824" max="4824" width="20.7265625" style="5" customWidth="1"/>
    <col min="4825" max="4825" width="11.453125" style="5" customWidth="1"/>
    <col min="4826" max="4826" width="18" style="5" customWidth="1"/>
    <col min="4827" max="4827" width="11.453125" style="5" customWidth="1"/>
    <col min="4828" max="4828" width="22.54296875" style="5" customWidth="1"/>
    <col min="4829" max="4834" width="11.453125" style="5" customWidth="1"/>
    <col min="4835" max="5062" width="11.453125" style="5"/>
    <col min="5063" max="5063" width="4.26953125" style="5" customWidth="1"/>
    <col min="5064" max="5064" width="15.26953125" style="5" customWidth="1"/>
    <col min="5065" max="5065" width="14.7265625" style="5" customWidth="1"/>
    <col min="5066" max="5066" width="25.54296875" style="5" customWidth="1"/>
    <col min="5067" max="5067" width="11.453125" style="5" customWidth="1"/>
    <col min="5068" max="5068" width="20.26953125" style="5" customWidth="1"/>
    <col min="5069" max="5069" width="18.7265625" style="5" customWidth="1"/>
    <col min="5070" max="5070" width="19.26953125" style="5" customWidth="1"/>
    <col min="5071" max="5075" width="11.453125" style="5" customWidth="1"/>
    <col min="5076" max="5076" width="19.7265625" style="5" customWidth="1"/>
    <col min="5077" max="5077" width="11.453125" style="5" customWidth="1"/>
    <col min="5078" max="5078" width="20.26953125" style="5" customWidth="1"/>
    <col min="5079" max="5079" width="11.453125" style="5" customWidth="1"/>
    <col min="5080" max="5080" width="20.7265625" style="5" customWidth="1"/>
    <col min="5081" max="5081" width="11.453125" style="5" customWidth="1"/>
    <col min="5082" max="5082" width="18" style="5" customWidth="1"/>
    <col min="5083" max="5083" width="11.453125" style="5" customWidth="1"/>
    <col min="5084" max="5084" width="22.54296875" style="5" customWidth="1"/>
    <col min="5085" max="5090" width="11.453125" style="5" customWidth="1"/>
    <col min="5091" max="5318" width="11.453125" style="5"/>
    <col min="5319" max="5319" width="4.26953125" style="5" customWidth="1"/>
    <col min="5320" max="5320" width="15.26953125" style="5" customWidth="1"/>
    <col min="5321" max="5321" width="14.7265625" style="5" customWidth="1"/>
    <col min="5322" max="5322" width="25.54296875" style="5" customWidth="1"/>
    <col min="5323" max="5323" width="11.453125" style="5" customWidth="1"/>
    <col min="5324" max="5324" width="20.26953125" style="5" customWidth="1"/>
    <col min="5325" max="5325" width="18.7265625" style="5" customWidth="1"/>
    <col min="5326" max="5326" width="19.26953125" style="5" customWidth="1"/>
    <col min="5327" max="5331" width="11.453125" style="5" customWidth="1"/>
    <col min="5332" max="5332" width="19.7265625" style="5" customWidth="1"/>
    <col min="5333" max="5333" width="11.453125" style="5" customWidth="1"/>
    <col min="5334" max="5334" width="20.26953125" style="5" customWidth="1"/>
    <col min="5335" max="5335" width="11.453125" style="5" customWidth="1"/>
    <col min="5336" max="5336" width="20.7265625" style="5" customWidth="1"/>
    <col min="5337" max="5337" width="11.453125" style="5" customWidth="1"/>
    <col min="5338" max="5338" width="18" style="5" customWidth="1"/>
    <col min="5339" max="5339" width="11.453125" style="5" customWidth="1"/>
    <col min="5340" max="5340" width="22.54296875" style="5" customWidth="1"/>
    <col min="5341" max="5346" width="11.453125" style="5" customWidth="1"/>
    <col min="5347" max="5574" width="11.453125" style="5"/>
    <col min="5575" max="5575" width="4.26953125" style="5" customWidth="1"/>
    <col min="5576" max="5576" width="15.26953125" style="5" customWidth="1"/>
    <col min="5577" max="5577" width="14.7265625" style="5" customWidth="1"/>
    <col min="5578" max="5578" width="25.54296875" style="5" customWidth="1"/>
    <col min="5579" max="5579" width="11.453125" style="5" customWidth="1"/>
    <col min="5580" max="5580" width="20.26953125" style="5" customWidth="1"/>
    <col min="5581" max="5581" width="18.7265625" style="5" customWidth="1"/>
    <col min="5582" max="5582" width="19.26953125" style="5" customWidth="1"/>
    <col min="5583" max="5587" width="11.453125" style="5" customWidth="1"/>
    <col min="5588" max="5588" width="19.7265625" style="5" customWidth="1"/>
    <col min="5589" max="5589" width="11.453125" style="5" customWidth="1"/>
    <col min="5590" max="5590" width="20.26953125" style="5" customWidth="1"/>
    <col min="5591" max="5591" width="11.453125" style="5" customWidth="1"/>
    <col min="5592" max="5592" width="20.7265625" style="5" customWidth="1"/>
    <col min="5593" max="5593" width="11.453125" style="5" customWidth="1"/>
    <col min="5594" max="5594" width="18" style="5" customWidth="1"/>
    <col min="5595" max="5595" width="11.453125" style="5" customWidth="1"/>
    <col min="5596" max="5596" width="22.54296875" style="5" customWidth="1"/>
    <col min="5597" max="5602" width="11.453125" style="5" customWidth="1"/>
    <col min="5603" max="5830" width="11.453125" style="5"/>
    <col min="5831" max="5831" width="4.26953125" style="5" customWidth="1"/>
    <col min="5832" max="5832" width="15.26953125" style="5" customWidth="1"/>
    <col min="5833" max="5833" width="14.7265625" style="5" customWidth="1"/>
    <col min="5834" max="5834" width="25.54296875" style="5" customWidth="1"/>
    <col min="5835" max="5835" width="11.453125" style="5" customWidth="1"/>
    <col min="5836" max="5836" width="20.26953125" style="5" customWidth="1"/>
    <col min="5837" max="5837" width="18.7265625" style="5" customWidth="1"/>
    <col min="5838" max="5838" width="19.26953125" style="5" customWidth="1"/>
    <col min="5839" max="5843" width="11.453125" style="5" customWidth="1"/>
    <col min="5844" max="5844" width="19.7265625" style="5" customWidth="1"/>
    <col min="5845" max="5845" width="11.453125" style="5" customWidth="1"/>
    <col min="5846" max="5846" width="20.26953125" style="5" customWidth="1"/>
    <col min="5847" max="5847" width="11.453125" style="5" customWidth="1"/>
    <col min="5848" max="5848" width="20.7265625" style="5" customWidth="1"/>
    <col min="5849" max="5849" width="11.453125" style="5" customWidth="1"/>
    <col min="5850" max="5850" width="18" style="5" customWidth="1"/>
    <col min="5851" max="5851" width="11.453125" style="5" customWidth="1"/>
    <col min="5852" max="5852" width="22.54296875" style="5" customWidth="1"/>
    <col min="5853" max="5858" width="11.453125" style="5" customWidth="1"/>
    <col min="5859" max="6086" width="11.453125" style="5"/>
    <col min="6087" max="6087" width="4.26953125" style="5" customWidth="1"/>
    <col min="6088" max="6088" width="15.26953125" style="5" customWidth="1"/>
    <col min="6089" max="6089" width="14.7265625" style="5" customWidth="1"/>
    <col min="6090" max="6090" width="25.54296875" style="5" customWidth="1"/>
    <col min="6091" max="6091" width="11.453125" style="5" customWidth="1"/>
    <col min="6092" max="6092" width="20.26953125" style="5" customWidth="1"/>
    <col min="6093" max="6093" width="18.7265625" style="5" customWidth="1"/>
    <col min="6094" max="6094" width="19.26953125" style="5" customWidth="1"/>
    <col min="6095" max="6099" width="11.453125" style="5" customWidth="1"/>
    <col min="6100" max="6100" width="19.7265625" style="5" customWidth="1"/>
    <col min="6101" max="6101" width="11.453125" style="5" customWidth="1"/>
    <col min="6102" max="6102" width="20.26953125" style="5" customWidth="1"/>
    <col min="6103" max="6103" width="11.453125" style="5" customWidth="1"/>
    <col min="6104" max="6104" width="20.7265625" style="5" customWidth="1"/>
    <col min="6105" max="6105" width="11.453125" style="5" customWidth="1"/>
    <col min="6106" max="6106" width="18" style="5" customWidth="1"/>
    <col min="6107" max="6107" width="11.453125" style="5" customWidth="1"/>
    <col min="6108" max="6108" width="22.54296875" style="5" customWidth="1"/>
    <col min="6109" max="6114" width="11.453125" style="5" customWidth="1"/>
    <col min="6115" max="6342" width="11.453125" style="5"/>
    <col min="6343" max="6343" width="4.26953125" style="5" customWidth="1"/>
    <col min="6344" max="6344" width="15.26953125" style="5" customWidth="1"/>
    <col min="6345" max="6345" width="14.7265625" style="5" customWidth="1"/>
    <col min="6346" max="6346" width="25.54296875" style="5" customWidth="1"/>
    <col min="6347" max="6347" width="11.453125" style="5" customWidth="1"/>
    <col min="6348" max="6348" width="20.26953125" style="5" customWidth="1"/>
    <col min="6349" max="6349" width="18.7265625" style="5" customWidth="1"/>
    <col min="6350" max="6350" width="19.26953125" style="5" customWidth="1"/>
    <col min="6351" max="6355" width="11.453125" style="5" customWidth="1"/>
    <col min="6356" max="6356" width="19.7265625" style="5" customWidth="1"/>
    <col min="6357" max="6357" width="11.453125" style="5" customWidth="1"/>
    <col min="6358" max="6358" width="20.26953125" style="5" customWidth="1"/>
    <col min="6359" max="6359" width="11.453125" style="5" customWidth="1"/>
    <col min="6360" max="6360" width="20.7265625" style="5" customWidth="1"/>
    <col min="6361" max="6361" width="11.453125" style="5" customWidth="1"/>
    <col min="6362" max="6362" width="18" style="5" customWidth="1"/>
    <col min="6363" max="6363" width="11.453125" style="5" customWidth="1"/>
    <col min="6364" max="6364" width="22.54296875" style="5" customWidth="1"/>
    <col min="6365" max="6370" width="11.453125" style="5" customWidth="1"/>
    <col min="6371" max="6598" width="11.453125" style="5"/>
    <col min="6599" max="6599" width="4.26953125" style="5" customWidth="1"/>
    <col min="6600" max="6600" width="15.26953125" style="5" customWidth="1"/>
    <col min="6601" max="6601" width="14.7265625" style="5" customWidth="1"/>
    <col min="6602" max="6602" width="25.54296875" style="5" customWidth="1"/>
    <col min="6603" max="6603" width="11.453125" style="5" customWidth="1"/>
    <col min="6604" max="6604" width="20.26953125" style="5" customWidth="1"/>
    <col min="6605" max="6605" width="18.7265625" style="5" customWidth="1"/>
    <col min="6606" max="6606" width="19.26953125" style="5" customWidth="1"/>
    <col min="6607" max="6611" width="11.453125" style="5" customWidth="1"/>
    <col min="6612" max="6612" width="19.7265625" style="5" customWidth="1"/>
    <col min="6613" max="6613" width="11.453125" style="5" customWidth="1"/>
    <col min="6614" max="6614" width="20.26953125" style="5" customWidth="1"/>
    <col min="6615" max="6615" width="11.453125" style="5" customWidth="1"/>
    <col min="6616" max="6616" width="20.7265625" style="5" customWidth="1"/>
    <col min="6617" max="6617" width="11.453125" style="5" customWidth="1"/>
    <col min="6618" max="6618" width="18" style="5" customWidth="1"/>
    <col min="6619" max="6619" width="11.453125" style="5" customWidth="1"/>
    <col min="6620" max="6620" width="22.54296875" style="5" customWidth="1"/>
    <col min="6621" max="6626" width="11.453125" style="5" customWidth="1"/>
    <col min="6627" max="6854" width="11.453125" style="5"/>
    <col min="6855" max="6855" width="4.26953125" style="5" customWidth="1"/>
    <col min="6856" max="6856" width="15.26953125" style="5" customWidth="1"/>
    <col min="6857" max="6857" width="14.7265625" style="5" customWidth="1"/>
    <col min="6858" max="6858" width="25.54296875" style="5" customWidth="1"/>
    <col min="6859" max="6859" width="11.453125" style="5" customWidth="1"/>
    <col min="6860" max="6860" width="20.26953125" style="5" customWidth="1"/>
    <col min="6861" max="6861" width="18.7265625" style="5" customWidth="1"/>
    <col min="6862" max="6862" width="19.26953125" style="5" customWidth="1"/>
    <col min="6863" max="6867" width="11.453125" style="5" customWidth="1"/>
    <col min="6868" max="6868" width="19.7265625" style="5" customWidth="1"/>
    <col min="6869" max="6869" width="11.453125" style="5" customWidth="1"/>
    <col min="6870" max="6870" width="20.26953125" style="5" customWidth="1"/>
    <col min="6871" max="6871" width="11.453125" style="5" customWidth="1"/>
    <col min="6872" max="6872" width="20.7265625" style="5" customWidth="1"/>
    <col min="6873" max="6873" width="11.453125" style="5" customWidth="1"/>
    <col min="6874" max="6874" width="18" style="5" customWidth="1"/>
    <col min="6875" max="6875" width="11.453125" style="5" customWidth="1"/>
    <col min="6876" max="6876" width="22.54296875" style="5" customWidth="1"/>
    <col min="6877" max="6882" width="11.453125" style="5" customWidth="1"/>
    <col min="6883" max="7110" width="11.453125" style="5"/>
    <col min="7111" max="7111" width="4.26953125" style="5" customWidth="1"/>
    <col min="7112" max="7112" width="15.26953125" style="5" customWidth="1"/>
    <col min="7113" max="7113" width="14.7265625" style="5" customWidth="1"/>
    <col min="7114" max="7114" width="25.54296875" style="5" customWidth="1"/>
    <col min="7115" max="7115" width="11.453125" style="5" customWidth="1"/>
    <col min="7116" max="7116" width="20.26953125" style="5" customWidth="1"/>
    <col min="7117" max="7117" width="18.7265625" style="5" customWidth="1"/>
    <col min="7118" max="7118" width="19.26953125" style="5" customWidth="1"/>
    <col min="7119" max="7123" width="11.453125" style="5" customWidth="1"/>
    <col min="7124" max="7124" width="19.7265625" style="5" customWidth="1"/>
    <col min="7125" max="7125" width="11.453125" style="5" customWidth="1"/>
    <col min="7126" max="7126" width="20.26953125" style="5" customWidth="1"/>
    <col min="7127" max="7127" width="11.453125" style="5" customWidth="1"/>
    <col min="7128" max="7128" width="20.7265625" style="5" customWidth="1"/>
    <col min="7129" max="7129" width="11.453125" style="5" customWidth="1"/>
    <col min="7130" max="7130" width="18" style="5" customWidth="1"/>
    <col min="7131" max="7131" width="11.453125" style="5" customWidth="1"/>
    <col min="7132" max="7132" width="22.54296875" style="5" customWidth="1"/>
    <col min="7133" max="7138" width="11.453125" style="5" customWidth="1"/>
    <col min="7139" max="7366" width="11.453125" style="5"/>
    <col min="7367" max="7367" width="4.26953125" style="5" customWidth="1"/>
    <col min="7368" max="7368" width="15.26953125" style="5" customWidth="1"/>
    <col min="7369" max="7369" width="14.7265625" style="5" customWidth="1"/>
    <col min="7370" max="7370" width="25.54296875" style="5" customWidth="1"/>
    <col min="7371" max="7371" width="11.453125" style="5" customWidth="1"/>
    <col min="7372" max="7372" width="20.26953125" style="5" customWidth="1"/>
    <col min="7373" max="7373" width="18.7265625" style="5" customWidth="1"/>
    <col min="7374" max="7374" width="19.26953125" style="5" customWidth="1"/>
    <col min="7375" max="7379" width="11.453125" style="5" customWidth="1"/>
    <col min="7380" max="7380" width="19.7265625" style="5" customWidth="1"/>
    <col min="7381" max="7381" width="11.453125" style="5" customWidth="1"/>
    <col min="7382" max="7382" width="20.26953125" style="5" customWidth="1"/>
    <col min="7383" max="7383" width="11.453125" style="5" customWidth="1"/>
    <col min="7384" max="7384" width="20.7265625" style="5" customWidth="1"/>
    <col min="7385" max="7385" width="11.453125" style="5" customWidth="1"/>
    <col min="7386" max="7386" width="18" style="5" customWidth="1"/>
    <col min="7387" max="7387" width="11.453125" style="5" customWidth="1"/>
    <col min="7388" max="7388" width="22.54296875" style="5" customWidth="1"/>
    <col min="7389" max="7394" width="11.453125" style="5" customWidth="1"/>
    <col min="7395" max="7622" width="11.453125" style="5"/>
    <col min="7623" max="7623" width="4.26953125" style="5" customWidth="1"/>
    <col min="7624" max="7624" width="15.26953125" style="5" customWidth="1"/>
    <col min="7625" max="7625" width="14.7265625" style="5" customWidth="1"/>
    <col min="7626" max="7626" width="25.54296875" style="5" customWidth="1"/>
    <col min="7627" max="7627" width="11.453125" style="5" customWidth="1"/>
    <col min="7628" max="7628" width="20.26953125" style="5" customWidth="1"/>
    <col min="7629" max="7629" width="18.7265625" style="5" customWidth="1"/>
    <col min="7630" max="7630" width="19.26953125" style="5" customWidth="1"/>
    <col min="7631" max="7635" width="11.453125" style="5" customWidth="1"/>
    <col min="7636" max="7636" width="19.7265625" style="5" customWidth="1"/>
    <col min="7637" max="7637" width="11.453125" style="5" customWidth="1"/>
    <col min="7638" max="7638" width="20.26953125" style="5" customWidth="1"/>
    <col min="7639" max="7639" width="11.453125" style="5" customWidth="1"/>
    <col min="7640" max="7640" width="20.7265625" style="5" customWidth="1"/>
    <col min="7641" max="7641" width="11.453125" style="5" customWidth="1"/>
    <col min="7642" max="7642" width="18" style="5" customWidth="1"/>
    <col min="7643" max="7643" width="11.453125" style="5" customWidth="1"/>
    <col min="7644" max="7644" width="22.54296875" style="5" customWidth="1"/>
    <col min="7645" max="7650" width="11.453125" style="5" customWidth="1"/>
    <col min="7651" max="7878" width="11.453125" style="5"/>
    <col min="7879" max="7879" width="4.26953125" style="5" customWidth="1"/>
    <col min="7880" max="7880" width="15.26953125" style="5" customWidth="1"/>
    <col min="7881" max="7881" width="14.7265625" style="5" customWidth="1"/>
    <col min="7882" max="7882" width="25.54296875" style="5" customWidth="1"/>
    <col min="7883" max="7883" width="11.453125" style="5" customWidth="1"/>
    <col min="7884" max="7884" width="20.26953125" style="5" customWidth="1"/>
    <col min="7885" max="7885" width="18.7265625" style="5" customWidth="1"/>
    <col min="7886" max="7886" width="19.26953125" style="5" customWidth="1"/>
    <col min="7887" max="7891" width="11.453125" style="5" customWidth="1"/>
    <col min="7892" max="7892" width="19.7265625" style="5" customWidth="1"/>
    <col min="7893" max="7893" width="11.453125" style="5" customWidth="1"/>
    <col min="7894" max="7894" width="20.26953125" style="5" customWidth="1"/>
    <col min="7895" max="7895" width="11.453125" style="5" customWidth="1"/>
    <col min="7896" max="7896" width="20.7265625" style="5" customWidth="1"/>
    <col min="7897" max="7897" width="11.453125" style="5" customWidth="1"/>
    <col min="7898" max="7898" width="18" style="5" customWidth="1"/>
    <col min="7899" max="7899" width="11.453125" style="5" customWidth="1"/>
    <col min="7900" max="7900" width="22.54296875" style="5" customWidth="1"/>
    <col min="7901" max="7906" width="11.453125" style="5" customWidth="1"/>
    <col min="7907" max="8134" width="11.453125" style="5"/>
    <col min="8135" max="8135" width="4.26953125" style="5" customWidth="1"/>
    <col min="8136" max="8136" width="15.26953125" style="5" customWidth="1"/>
    <col min="8137" max="8137" width="14.7265625" style="5" customWidth="1"/>
    <col min="8138" max="8138" width="25.54296875" style="5" customWidth="1"/>
    <col min="8139" max="8139" width="11.453125" style="5" customWidth="1"/>
    <col min="8140" max="8140" width="20.26953125" style="5" customWidth="1"/>
    <col min="8141" max="8141" width="18.7265625" style="5" customWidth="1"/>
    <col min="8142" max="8142" width="19.26953125" style="5" customWidth="1"/>
    <col min="8143" max="8147" width="11.453125" style="5" customWidth="1"/>
    <col min="8148" max="8148" width="19.7265625" style="5" customWidth="1"/>
    <col min="8149" max="8149" width="11.453125" style="5" customWidth="1"/>
    <col min="8150" max="8150" width="20.26953125" style="5" customWidth="1"/>
    <col min="8151" max="8151" width="11.453125" style="5" customWidth="1"/>
    <col min="8152" max="8152" width="20.7265625" style="5" customWidth="1"/>
    <col min="8153" max="8153" width="11.453125" style="5" customWidth="1"/>
    <col min="8154" max="8154" width="18" style="5" customWidth="1"/>
    <col min="8155" max="8155" width="11.453125" style="5" customWidth="1"/>
    <col min="8156" max="8156" width="22.54296875" style="5" customWidth="1"/>
    <col min="8157" max="8162" width="11.453125" style="5" customWidth="1"/>
    <col min="8163" max="8390" width="11.453125" style="5"/>
    <col min="8391" max="8391" width="4.26953125" style="5" customWidth="1"/>
    <col min="8392" max="8392" width="15.26953125" style="5" customWidth="1"/>
    <col min="8393" max="8393" width="14.7265625" style="5" customWidth="1"/>
    <col min="8394" max="8394" width="25.54296875" style="5" customWidth="1"/>
    <col min="8395" max="8395" width="11.453125" style="5" customWidth="1"/>
    <col min="8396" max="8396" width="20.26953125" style="5" customWidth="1"/>
    <col min="8397" max="8397" width="18.7265625" style="5" customWidth="1"/>
    <col min="8398" max="8398" width="19.26953125" style="5" customWidth="1"/>
    <col min="8399" max="8403" width="11.453125" style="5" customWidth="1"/>
    <col min="8404" max="8404" width="19.7265625" style="5" customWidth="1"/>
    <col min="8405" max="8405" width="11.453125" style="5" customWidth="1"/>
    <col min="8406" max="8406" width="20.26953125" style="5" customWidth="1"/>
    <col min="8407" max="8407" width="11.453125" style="5" customWidth="1"/>
    <col min="8408" max="8408" width="20.7265625" style="5" customWidth="1"/>
    <col min="8409" max="8409" width="11.453125" style="5" customWidth="1"/>
    <col min="8410" max="8410" width="18" style="5" customWidth="1"/>
    <col min="8411" max="8411" width="11.453125" style="5" customWidth="1"/>
    <col min="8412" max="8412" width="22.54296875" style="5" customWidth="1"/>
    <col min="8413" max="8418" width="11.453125" style="5" customWidth="1"/>
    <col min="8419" max="8646" width="11.453125" style="5"/>
    <col min="8647" max="8647" width="4.26953125" style="5" customWidth="1"/>
    <col min="8648" max="8648" width="15.26953125" style="5" customWidth="1"/>
    <col min="8649" max="8649" width="14.7265625" style="5" customWidth="1"/>
    <col min="8650" max="8650" width="25.54296875" style="5" customWidth="1"/>
    <col min="8651" max="8651" width="11.453125" style="5" customWidth="1"/>
    <col min="8652" max="8652" width="20.26953125" style="5" customWidth="1"/>
    <col min="8653" max="8653" width="18.7265625" style="5" customWidth="1"/>
    <col min="8654" max="8654" width="19.26953125" style="5" customWidth="1"/>
    <col min="8655" max="8659" width="11.453125" style="5" customWidth="1"/>
    <col min="8660" max="8660" width="19.7265625" style="5" customWidth="1"/>
    <col min="8661" max="8661" width="11.453125" style="5" customWidth="1"/>
    <col min="8662" max="8662" width="20.26953125" style="5" customWidth="1"/>
    <col min="8663" max="8663" width="11.453125" style="5" customWidth="1"/>
    <col min="8664" max="8664" width="20.7265625" style="5" customWidth="1"/>
    <col min="8665" max="8665" width="11.453125" style="5" customWidth="1"/>
    <col min="8666" max="8666" width="18" style="5" customWidth="1"/>
    <col min="8667" max="8667" width="11.453125" style="5" customWidth="1"/>
    <col min="8668" max="8668" width="22.54296875" style="5" customWidth="1"/>
    <col min="8669" max="8674" width="11.453125" style="5" customWidth="1"/>
    <col min="8675" max="8902" width="11.453125" style="5"/>
    <col min="8903" max="8903" width="4.26953125" style="5" customWidth="1"/>
    <col min="8904" max="8904" width="15.26953125" style="5" customWidth="1"/>
    <col min="8905" max="8905" width="14.7265625" style="5" customWidth="1"/>
    <col min="8906" max="8906" width="25.54296875" style="5" customWidth="1"/>
    <col min="8907" max="8907" width="11.453125" style="5" customWidth="1"/>
    <col min="8908" max="8908" width="20.26953125" style="5" customWidth="1"/>
    <col min="8909" max="8909" width="18.7265625" style="5" customWidth="1"/>
    <col min="8910" max="8910" width="19.26953125" style="5" customWidth="1"/>
    <col min="8911" max="8915" width="11.453125" style="5" customWidth="1"/>
    <col min="8916" max="8916" width="19.7265625" style="5" customWidth="1"/>
    <col min="8917" max="8917" width="11.453125" style="5" customWidth="1"/>
    <col min="8918" max="8918" width="20.26953125" style="5" customWidth="1"/>
    <col min="8919" max="8919" width="11.453125" style="5" customWidth="1"/>
    <col min="8920" max="8920" width="20.7265625" style="5" customWidth="1"/>
    <col min="8921" max="8921" width="11.453125" style="5" customWidth="1"/>
    <col min="8922" max="8922" width="18" style="5" customWidth="1"/>
    <col min="8923" max="8923" width="11.453125" style="5" customWidth="1"/>
    <col min="8924" max="8924" width="22.54296875" style="5" customWidth="1"/>
    <col min="8925" max="8930" width="11.453125" style="5" customWidth="1"/>
    <col min="8931" max="9158" width="11.453125" style="5"/>
    <col min="9159" max="9159" width="4.26953125" style="5" customWidth="1"/>
    <col min="9160" max="9160" width="15.26953125" style="5" customWidth="1"/>
    <col min="9161" max="9161" width="14.7265625" style="5" customWidth="1"/>
    <col min="9162" max="9162" width="25.54296875" style="5" customWidth="1"/>
    <col min="9163" max="9163" width="11.453125" style="5" customWidth="1"/>
    <col min="9164" max="9164" width="20.26953125" style="5" customWidth="1"/>
    <col min="9165" max="9165" width="18.7265625" style="5" customWidth="1"/>
    <col min="9166" max="9166" width="19.26953125" style="5" customWidth="1"/>
    <col min="9167" max="9171" width="11.453125" style="5" customWidth="1"/>
    <col min="9172" max="9172" width="19.7265625" style="5" customWidth="1"/>
    <col min="9173" max="9173" width="11.453125" style="5" customWidth="1"/>
    <col min="9174" max="9174" width="20.26953125" style="5" customWidth="1"/>
    <col min="9175" max="9175" width="11.453125" style="5" customWidth="1"/>
    <col min="9176" max="9176" width="20.7265625" style="5" customWidth="1"/>
    <col min="9177" max="9177" width="11.453125" style="5" customWidth="1"/>
    <col min="9178" max="9178" width="18" style="5" customWidth="1"/>
    <col min="9179" max="9179" width="11.453125" style="5" customWidth="1"/>
    <col min="9180" max="9180" width="22.54296875" style="5" customWidth="1"/>
    <col min="9181" max="9186" width="11.453125" style="5" customWidth="1"/>
    <col min="9187" max="9414" width="11.453125" style="5"/>
    <col min="9415" max="9415" width="4.26953125" style="5" customWidth="1"/>
    <col min="9416" max="9416" width="15.26953125" style="5" customWidth="1"/>
    <col min="9417" max="9417" width="14.7265625" style="5" customWidth="1"/>
    <col min="9418" max="9418" width="25.54296875" style="5" customWidth="1"/>
    <col min="9419" max="9419" width="11.453125" style="5" customWidth="1"/>
    <col min="9420" max="9420" width="20.26953125" style="5" customWidth="1"/>
    <col min="9421" max="9421" width="18.7265625" style="5" customWidth="1"/>
    <col min="9422" max="9422" width="19.26953125" style="5" customWidth="1"/>
    <col min="9423" max="9427" width="11.453125" style="5" customWidth="1"/>
    <col min="9428" max="9428" width="19.7265625" style="5" customWidth="1"/>
    <col min="9429" max="9429" width="11.453125" style="5" customWidth="1"/>
    <col min="9430" max="9430" width="20.26953125" style="5" customWidth="1"/>
    <col min="9431" max="9431" width="11.453125" style="5" customWidth="1"/>
    <col min="9432" max="9432" width="20.7265625" style="5" customWidth="1"/>
    <col min="9433" max="9433" width="11.453125" style="5" customWidth="1"/>
    <col min="9434" max="9434" width="18" style="5" customWidth="1"/>
    <col min="9435" max="9435" width="11.453125" style="5" customWidth="1"/>
    <col min="9436" max="9436" width="22.54296875" style="5" customWidth="1"/>
    <col min="9437" max="9442" width="11.453125" style="5" customWidth="1"/>
    <col min="9443" max="9670" width="11.453125" style="5"/>
    <col min="9671" max="9671" width="4.26953125" style="5" customWidth="1"/>
    <col min="9672" max="9672" width="15.26953125" style="5" customWidth="1"/>
    <col min="9673" max="9673" width="14.7265625" style="5" customWidth="1"/>
    <col min="9674" max="9674" width="25.54296875" style="5" customWidth="1"/>
    <col min="9675" max="9675" width="11.453125" style="5" customWidth="1"/>
    <col min="9676" max="9676" width="20.26953125" style="5" customWidth="1"/>
    <col min="9677" max="9677" width="18.7265625" style="5" customWidth="1"/>
    <col min="9678" max="9678" width="19.26953125" style="5" customWidth="1"/>
    <col min="9679" max="9683" width="11.453125" style="5" customWidth="1"/>
    <col min="9684" max="9684" width="19.7265625" style="5" customWidth="1"/>
    <col min="9685" max="9685" width="11.453125" style="5" customWidth="1"/>
    <col min="9686" max="9686" width="20.26953125" style="5" customWidth="1"/>
    <col min="9687" max="9687" width="11.453125" style="5" customWidth="1"/>
    <col min="9688" max="9688" width="20.7265625" style="5" customWidth="1"/>
    <col min="9689" max="9689" width="11.453125" style="5" customWidth="1"/>
    <col min="9690" max="9690" width="18" style="5" customWidth="1"/>
    <col min="9691" max="9691" width="11.453125" style="5" customWidth="1"/>
    <col min="9692" max="9692" width="22.54296875" style="5" customWidth="1"/>
    <col min="9693" max="9698" width="11.453125" style="5" customWidth="1"/>
    <col min="9699" max="9926" width="11.453125" style="5"/>
    <col min="9927" max="9927" width="4.26953125" style="5" customWidth="1"/>
    <col min="9928" max="9928" width="15.26953125" style="5" customWidth="1"/>
    <col min="9929" max="9929" width="14.7265625" style="5" customWidth="1"/>
    <col min="9930" max="9930" width="25.54296875" style="5" customWidth="1"/>
    <col min="9931" max="9931" width="11.453125" style="5" customWidth="1"/>
    <col min="9932" max="9932" width="20.26953125" style="5" customWidth="1"/>
    <col min="9933" max="9933" width="18.7265625" style="5" customWidth="1"/>
    <col min="9934" max="9934" width="19.26953125" style="5" customWidth="1"/>
    <col min="9935" max="9939" width="11.453125" style="5" customWidth="1"/>
    <col min="9940" max="9940" width="19.7265625" style="5" customWidth="1"/>
    <col min="9941" max="9941" width="11.453125" style="5" customWidth="1"/>
    <col min="9942" max="9942" width="20.26953125" style="5" customWidth="1"/>
    <col min="9943" max="9943" width="11.453125" style="5" customWidth="1"/>
    <col min="9944" max="9944" width="20.7265625" style="5" customWidth="1"/>
    <col min="9945" max="9945" width="11.453125" style="5" customWidth="1"/>
    <col min="9946" max="9946" width="18" style="5" customWidth="1"/>
    <col min="9947" max="9947" width="11.453125" style="5" customWidth="1"/>
    <col min="9948" max="9948" width="22.54296875" style="5" customWidth="1"/>
    <col min="9949" max="9954" width="11.453125" style="5" customWidth="1"/>
    <col min="9955" max="10182" width="11.453125" style="5"/>
    <col min="10183" max="10183" width="4.26953125" style="5" customWidth="1"/>
    <col min="10184" max="10184" width="15.26953125" style="5" customWidth="1"/>
    <col min="10185" max="10185" width="14.7265625" style="5" customWidth="1"/>
    <col min="10186" max="10186" width="25.54296875" style="5" customWidth="1"/>
    <col min="10187" max="10187" width="11.453125" style="5" customWidth="1"/>
    <col min="10188" max="10188" width="20.26953125" style="5" customWidth="1"/>
    <col min="10189" max="10189" width="18.7265625" style="5" customWidth="1"/>
    <col min="10190" max="10190" width="19.26953125" style="5" customWidth="1"/>
    <col min="10191" max="10195" width="11.453125" style="5" customWidth="1"/>
    <col min="10196" max="10196" width="19.7265625" style="5" customWidth="1"/>
    <col min="10197" max="10197" width="11.453125" style="5" customWidth="1"/>
    <col min="10198" max="10198" width="20.26953125" style="5" customWidth="1"/>
    <col min="10199" max="10199" width="11.453125" style="5" customWidth="1"/>
    <col min="10200" max="10200" width="20.7265625" style="5" customWidth="1"/>
    <col min="10201" max="10201" width="11.453125" style="5" customWidth="1"/>
    <col min="10202" max="10202" width="18" style="5" customWidth="1"/>
    <col min="10203" max="10203" width="11.453125" style="5" customWidth="1"/>
    <col min="10204" max="10204" width="22.54296875" style="5" customWidth="1"/>
    <col min="10205" max="10210" width="11.453125" style="5" customWidth="1"/>
    <col min="10211" max="10438" width="11.453125" style="5"/>
    <col min="10439" max="10439" width="4.26953125" style="5" customWidth="1"/>
    <col min="10440" max="10440" width="15.26953125" style="5" customWidth="1"/>
    <col min="10441" max="10441" width="14.7265625" style="5" customWidth="1"/>
    <col min="10442" max="10442" width="25.54296875" style="5" customWidth="1"/>
    <col min="10443" max="10443" width="11.453125" style="5" customWidth="1"/>
    <col min="10444" max="10444" width="20.26953125" style="5" customWidth="1"/>
    <col min="10445" max="10445" width="18.7265625" style="5" customWidth="1"/>
    <col min="10446" max="10446" width="19.26953125" style="5" customWidth="1"/>
    <col min="10447" max="10451" width="11.453125" style="5" customWidth="1"/>
    <col min="10452" max="10452" width="19.7265625" style="5" customWidth="1"/>
    <col min="10453" max="10453" width="11.453125" style="5" customWidth="1"/>
    <col min="10454" max="10454" width="20.26953125" style="5" customWidth="1"/>
    <col min="10455" max="10455" width="11.453125" style="5" customWidth="1"/>
    <col min="10456" max="10456" width="20.7265625" style="5" customWidth="1"/>
    <col min="10457" max="10457" width="11.453125" style="5" customWidth="1"/>
    <col min="10458" max="10458" width="18" style="5" customWidth="1"/>
    <col min="10459" max="10459" width="11.453125" style="5" customWidth="1"/>
    <col min="10460" max="10460" width="22.54296875" style="5" customWidth="1"/>
    <col min="10461" max="10466" width="11.453125" style="5" customWidth="1"/>
    <col min="10467" max="10694" width="11.453125" style="5"/>
    <col min="10695" max="10695" width="4.26953125" style="5" customWidth="1"/>
    <col min="10696" max="10696" width="15.26953125" style="5" customWidth="1"/>
    <col min="10697" max="10697" width="14.7265625" style="5" customWidth="1"/>
    <col min="10698" max="10698" width="25.54296875" style="5" customWidth="1"/>
    <col min="10699" max="10699" width="11.453125" style="5" customWidth="1"/>
    <col min="10700" max="10700" width="20.26953125" style="5" customWidth="1"/>
    <col min="10701" max="10701" width="18.7265625" style="5" customWidth="1"/>
    <col min="10702" max="10702" width="19.26953125" style="5" customWidth="1"/>
    <col min="10703" max="10707" width="11.453125" style="5" customWidth="1"/>
    <col min="10708" max="10708" width="19.7265625" style="5" customWidth="1"/>
    <col min="10709" max="10709" width="11.453125" style="5" customWidth="1"/>
    <col min="10710" max="10710" width="20.26953125" style="5" customWidth="1"/>
    <col min="10711" max="10711" width="11.453125" style="5" customWidth="1"/>
    <col min="10712" max="10712" width="20.7265625" style="5" customWidth="1"/>
    <col min="10713" max="10713" width="11.453125" style="5" customWidth="1"/>
    <col min="10714" max="10714" width="18" style="5" customWidth="1"/>
    <col min="10715" max="10715" width="11.453125" style="5" customWidth="1"/>
    <col min="10716" max="10716" width="22.54296875" style="5" customWidth="1"/>
    <col min="10717" max="10722" width="11.453125" style="5" customWidth="1"/>
    <col min="10723" max="10950" width="11.453125" style="5"/>
    <col min="10951" max="10951" width="4.26953125" style="5" customWidth="1"/>
    <col min="10952" max="10952" width="15.26953125" style="5" customWidth="1"/>
    <col min="10953" max="10953" width="14.7265625" style="5" customWidth="1"/>
    <col min="10954" max="10954" width="25.54296875" style="5" customWidth="1"/>
    <col min="10955" max="10955" width="11.453125" style="5" customWidth="1"/>
    <col min="10956" max="10956" width="20.26953125" style="5" customWidth="1"/>
    <col min="10957" max="10957" width="18.7265625" style="5" customWidth="1"/>
    <col min="10958" max="10958" width="19.26953125" style="5" customWidth="1"/>
    <col min="10959" max="10963" width="11.453125" style="5" customWidth="1"/>
    <col min="10964" max="10964" width="19.7265625" style="5" customWidth="1"/>
    <col min="10965" max="10965" width="11.453125" style="5" customWidth="1"/>
    <col min="10966" max="10966" width="20.26953125" style="5" customWidth="1"/>
    <col min="10967" max="10967" width="11.453125" style="5" customWidth="1"/>
    <col min="10968" max="10968" width="20.7265625" style="5" customWidth="1"/>
    <col min="10969" max="10969" width="11.453125" style="5" customWidth="1"/>
    <col min="10970" max="10970" width="18" style="5" customWidth="1"/>
    <col min="10971" max="10971" width="11.453125" style="5" customWidth="1"/>
    <col min="10972" max="10972" width="22.54296875" style="5" customWidth="1"/>
    <col min="10973" max="10978" width="11.453125" style="5" customWidth="1"/>
    <col min="10979" max="11206" width="11.453125" style="5"/>
    <col min="11207" max="11207" width="4.26953125" style="5" customWidth="1"/>
    <col min="11208" max="11208" width="15.26953125" style="5" customWidth="1"/>
    <col min="11209" max="11209" width="14.7265625" style="5" customWidth="1"/>
    <col min="11210" max="11210" width="25.54296875" style="5" customWidth="1"/>
    <col min="11211" max="11211" width="11.453125" style="5" customWidth="1"/>
    <col min="11212" max="11212" width="20.26953125" style="5" customWidth="1"/>
    <col min="11213" max="11213" width="18.7265625" style="5" customWidth="1"/>
    <col min="11214" max="11214" width="19.26953125" style="5" customWidth="1"/>
    <col min="11215" max="11219" width="11.453125" style="5" customWidth="1"/>
    <col min="11220" max="11220" width="19.7265625" style="5" customWidth="1"/>
    <col min="11221" max="11221" width="11.453125" style="5" customWidth="1"/>
    <col min="11222" max="11222" width="20.26953125" style="5" customWidth="1"/>
    <col min="11223" max="11223" width="11.453125" style="5" customWidth="1"/>
    <col min="11224" max="11224" width="20.7265625" style="5" customWidth="1"/>
    <col min="11225" max="11225" width="11.453125" style="5" customWidth="1"/>
    <col min="11226" max="11226" width="18" style="5" customWidth="1"/>
    <col min="11227" max="11227" width="11.453125" style="5" customWidth="1"/>
    <col min="11228" max="11228" width="22.54296875" style="5" customWidth="1"/>
    <col min="11229" max="11234" width="11.453125" style="5" customWidth="1"/>
    <col min="11235" max="11462" width="11.453125" style="5"/>
    <col min="11463" max="11463" width="4.26953125" style="5" customWidth="1"/>
    <col min="11464" max="11464" width="15.26953125" style="5" customWidth="1"/>
    <col min="11465" max="11465" width="14.7265625" style="5" customWidth="1"/>
    <col min="11466" max="11466" width="25.54296875" style="5" customWidth="1"/>
    <col min="11467" max="11467" width="11.453125" style="5" customWidth="1"/>
    <col min="11468" max="11468" width="20.26953125" style="5" customWidth="1"/>
    <col min="11469" max="11469" width="18.7265625" style="5" customWidth="1"/>
    <col min="11470" max="11470" width="19.26953125" style="5" customWidth="1"/>
    <col min="11471" max="11475" width="11.453125" style="5" customWidth="1"/>
    <col min="11476" max="11476" width="19.7265625" style="5" customWidth="1"/>
    <col min="11477" max="11477" width="11.453125" style="5" customWidth="1"/>
    <col min="11478" max="11478" width="20.26953125" style="5" customWidth="1"/>
    <col min="11479" max="11479" width="11.453125" style="5" customWidth="1"/>
    <col min="11480" max="11480" width="20.7265625" style="5" customWidth="1"/>
    <col min="11481" max="11481" width="11.453125" style="5" customWidth="1"/>
    <col min="11482" max="11482" width="18" style="5" customWidth="1"/>
    <col min="11483" max="11483" width="11.453125" style="5" customWidth="1"/>
    <col min="11484" max="11484" width="22.54296875" style="5" customWidth="1"/>
    <col min="11485" max="11490" width="11.453125" style="5" customWidth="1"/>
    <col min="11491" max="11718" width="11.453125" style="5"/>
    <col min="11719" max="11719" width="4.26953125" style="5" customWidth="1"/>
    <col min="11720" max="11720" width="15.26953125" style="5" customWidth="1"/>
    <col min="11721" max="11721" width="14.7265625" style="5" customWidth="1"/>
    <col min="11722" max="11722" width="25.54296875" style="5" customWidth="1"/>
    <col min="11723" max="11723" width="11.453125" style="5" customWidth="1"/>
    <col min="11724" max="11724" width="20.26953125" style="5" customWidth="1"/>
    <col min="11725" max="11725" width="18.7265625" style="5" customWidth="1"/>
    <col min="11726" max="11726" width="19.26953125" style="5" customWidth="1"/>
    <col min="11727" max="11731" width="11.453125" style="5" customWidth="1"/>
    <col min="11732" max="11732" width="19.7265625" style="5" customWidth="1"/>
    <col min="11733" max="11733" width="11.453125" style="5" customWidth="1"/>
    <col min="11734" max="11734" width="20.26953125" style="5" customWidth="1"/>
    <col min="11735" max="11735" width="11.453125" style="5" customWidth="1"/>
    <col min="11736" max="11736" width="20.7265625" style="5" customWidth="1"/>
    <col min="11737" max="11737" width="11.453125" style="5" customWidth="1"/>
    <col min="11738" max="11738" width="18" style="5" customWidth="1"/>
    <col min="11739" max="11739" width="11.453125" style="5" customWidth="1"/>
    <col min="11740" max="11740" width="22.54296875" style="5" customWidth="1"/>
    <col min="11741" max="11746" width="11.453125" style="5" customWidth="1"/>
    <col min="11747" max="11974" width="11.453125" style="5"/>
    <col min="11975" max="11975" width="4.26953125" style="5" customWidth="1"/>
    <col min="11976" max="11976" width="15.26953125" style="5" customWidth="1"/>
    <col min="11977" max="11977" width="14.7265625" style="5" customWidth="1"/>
    <col min="11978" max="11978" width="25.54296875" style="5" customWidth="1"/>
    <col min="11979" max="11979" width="11.453125" style="5" customWidth="1"/>
    <col min="11980" max="11980" width="20.26953125" style="5" customWidth="1"/>
    <col min="11981" max="11981" width="18.7265625" style="5" customWidth="1"/>
    <col min="11982" max="11982" width="19.26953125" style="5" customWidth="1"/>
    <col min="11983" max="11987" width="11.453125" style="5" customWidth="1"/>
    <col min="11988" max="11988" width="19.7265625" style="5" customWidth="1"/>
    <col min="11989" max="11989" width="11.453125" style="5" customWidth="1"/>
    <col min="11990" max="11990" width="20.26953125" style="5" customWidth="1"/>
    <col min="11991" max="11991" width="11.453125" style="5" customWidth="1"/>
    <col min="11992" max="11992" width="20.7265625" style="5" customWidth="1"/>
    <col min="11993" max="11993" width="11.453125" style="5" customWidth="1"/>
    <col min="11994" max="11994" width="18" style="5" customWidth="1"/>
    <col min="11995" max="11995" width="11.453125" style="5" customWidth="1"/>
    <col min="11996" max="11996" width="22.54296875" style="5" customWidth="1"/>
    <col min="11997" max="12002" width="11.453125" style="5" customWidth="1"/>
    <col min="12003" max="12230" width="11.453125" style="5"/>
    <col min="12231" max="12231" width="4.26953125" style="5" customWidth="1"/>
    <col min="12232" max="12232" width="15.26953125" style="5" customWidth="1"/>
    <col min="12233" max="12233" width="14.7265625" style="5" customWidth="1"/>
    <col min="12234" max="12234" width="25.54296875" style="5" customWidth="1"/>
    <col min="12235" max="12235" width="11.453125" style="5" customWidth="1"/>
    <col min="12236" max="12236" width="20.26953125" style="5" customWidth="1"/>
    <col min="12237" max="12237" width="18.7265625" style="5" customWidth="1"/>
    <col min="12238" max="12238" width="19.26953125" style="5" customWidth="1"/>
    <col min="12239" max="12243" width="11.453125" style="5" customWidth="1"/>
    <col min="12244" max="12244" width="19.7265625" style="5" customWidth="1"/>
    <col min="12245" max="12245" width="11.453125" style="5" customWidth="1"/>
    <col min="12246" max="12246" width="20.26953125" style="5" customWidth="1"/>
    <col min="12247" max="12247" width="11.453125" style="5" customWidth="1"/>
    <col min="12248" max="12248" width="20.7265625" style="5" customWidth="1"/>
    <col min="12249" max="12249" width="11.453125" style="5" customWidth="1"/>
    <col min="12250" max="12250" width="18" style="5" customWidth="1"/>
    <col min="12251" max="12251" width="11.453125" style="5" customWidth="1"/>
    <col min="12252" max="12252" width="22.54296875" style="5" customWidth="1"/>
    <col min="12253" max="12258" width="11.453125" style="5" customWidth="1"/>
    <col min="12259" max="12486" width="11.453125" style="5"/>
    <col min="12487" max="12487" width="4.26953125" style="5" customWidth="1"/>
    <col min="12488" max="12488" width="15.26953125" style="5" customWidth="1"/>
    <col min="12489" max="12489" width="14.7265625" style="5" customWidth="1"/>
    <col min="12490" max="12490" width="25.54296875" style="5" customWidth="1"/>
    <col min="12491" max="12491" width="11.453125" style="5" customWidth="1"/>
    <col min="12492" max="12492" width="20.26953125" style="5" customWidth="1"/>
    <col min="12493" max="12493" width="18.7265625" style="5" customWidth="1"/>
    <col min="12494" max="12494" width="19.26953125" style="5" customWidth="1"/>
    <col min="12495" max="12499" width="11.453125" style="5" customWidth="1"/>
    <col min="12500" max="12500" width="19.7265625" style="5" customWidth="1"/>
    <col min="12501" max="12501" width="11.453125" style="5" customWidth="1"/>
    <col min="12502" max="12502" width="20.26953125" style="5" customWidth="1"/>
    <col min="12503" max="12503" width="11.453125" style="5" customWidth="1"/>
    <col min="12504" max="12504" width="20.7265625" style="5" customWidth="1"/>
    <col min="12505" max="12505" width="11.453125" style="5" customWidth="1"/>
    <col min="12506" max="12506" width="18" style="5" customWidth="1"/>
    <col min="12507" max="12507" width="11.453125" style="5" customWidth="1"/>
    <col min="12508" max="12508" width="22.54296875" style="5" customWidth="1"/>
    <col min="12509" max="12514" width="11.453125" style="5" customWidth="1"/>
    <col min="12515" max="12742" width="11.453125" style="5"/>
    <col min="12743" max="12743" width="4.26953125" style="5" customWidth="1"/>
    <col min="12744" max="12744" width="15.26953125" style="5" customWidth="1"/>
    <col min="12745" max="12745" width="14.7265625" style="5" customWidth="1"/>
    <col min="12746" max="12746" width="25.54296875" style="5" customWidth="1"/>
    <col min="12747" max="12747" width="11.453125" style="5" customWidth="1"/>
    <col min="12748" max="12748" width="20.26953125" style="5" customWidth="1"/>
    <col min="12749" max="12749" width="18.7265625" style="5" customWidth="1"/>
    <col min="12750" max="12750" width="19.26953125" style="5" customWidth="1"/>
    <col min="12751" max="12755" width="11.453125" style="5" customWidth="1"/>
    <col min="12756" max="12756" width="19.7265625" style="5" customWidth="1"/>
    <col min="12757" max="12757" width="11.453125" style="5" customWidth="1"/>
    <col min="12758" max="12758" width="20.26953125" style="5" customWidth="1"/>
    <col min="12759" max="12759" width="11.453125" style="5" customWidth="1"/>
    <col min="12760" max="12760" width="20.7265625" style="5" customWidth="1"/>
    <col min="12761" max="12761" width="11.453125" style="5" customWidth="1"/>
    <col min="12762" max="12762" width="18" style="5" customWidth="1"/>
    <col min="12763" max="12763" width="11.453125" style="5" customWidth="1"/>
    <col min="12764" max="12764" width="22.54296875" style="5" customWidth="1"/>
    <col min="12765" max="12770" width="11.453125" style="5" customWidth="1"/>
    <col min="12771" max="12998" width="11.453125" style="5"/>
    <col min="12999" max="12999" width="4.26953125" style="5" customWidth="1"/>
    <col min="13000" max="13000" width="15.26953125" style="5" customWidth="1"/>
    <col min="13001" max="13001" width="14.7265625" style="5" customWidth="1"/>
    <col min="13002" max="13002" width="25.54296875" style="5" customWidth="1"/>
    <col min="13003" max="13003" width="11.453125" style="5" customWidth="1"/>
    <col min="13004" max="13004" width="20.26953125" style="5" customWidth="1"/>
    <col min="13005" max="13005" width="18.7265625" style="5" customWidth="1"/>
    <col min="13006" max="13006" width="19.26953125" style="5" customWidth="1"/>
    <col min="13007" max="13011" width="11.453125" style="5" customWidth="1"/>
    <col min="13012" max="13012" width="19.7265625" style="5" customWidth="1"/>
    <col min="13013" max="13013" width="11.453125" style="5" customWidth="1"/>
    <col min="13014" max="13014" width="20.26953125" style="5" customWidth="1"/>
    <col min="13015" max="13015" width="11.453125" style="5" customWidth="1"/>
    <col min="13016" max="13016" width="20.7265625" style="5" customWidth="1"/>
    <col min="13017" max="13017" width="11.453125" style="5" customWidth="1"/>
    <col min="13018" max="13018" width="18" style="5" customWidth="1"/>
    <col min="13019" max="13019" width="11.453125" style="5" customWidth="1"/>
    <col min="13020" max="13020" width="22.54296875" style="5" customWidth="1"/>
    <col min="13021" max="13026" width="11.453125" style="5" customWidth="1"/>
    <col min="13027" max="13254" width="11.453125" style="5"/>
    <col min="13255" max="13255" width="4.26953125" style="5" customWidth="1"/>
    <col min="13256" max="13256" width="15.26953125" style="5" customWidth="1"/>
    <col min="13257" max="13257" width="14.7265625" style="5" customWidth="1"/>
    <col min="13258" max="13258" width="25.54296875" style="5" customWidth="1"/>
    <col min="13259" max="13259" width="11.453125" style="5" customWidth="1"/>
    <col min="13260" max="13260" width="20.26953125" style="5" customWidth="1"/>
    <col min="13261" max="13261" width="18.7265625" style="5" customWidth="1"/>
    <col min="13262" max="13262" width="19.26953125" style="5" customWidth="1"/>
    <col min="13263" max="13267" width="11.453125" style="5" customWidth="1"/>
    <col min="13268" max="13268" width="19.7265625" style="5" customWidth="1"/>
    <col min="13269" max="13269" width="11.453125" style="5" customWidth="1"/>
    <col min="13270" max="13270" width="20.26953125" style="5" customWidth="1"/>
    <col min="13271" max="13271" width="11.453125" style="5" customWidth="1"/>
    <col min="13272" max="13272" width="20.7265625" style="5" customWidth="1"/>
    <col min="13273" max="13273" width="11.453125" style="5" customWidth="1"/>
    <col min="13274" max="13274" width="18" style="5" customWidth="1"/>
    <col min="13275" max="13275" width="11.453125" style="5" customWidth="1"/>
    <col min="13276" max="13276" width="22.54296875" style="5" customWidth="1"/>
    <col min="13277" max="13282" width="11.453125" style="5" customWidth="1"/>
    <col min="13283" max="13510" width="11.453125" style="5"/>
    <col min="13511" max="13511" width="4.26953125" style="5" customWidth="1"/>
    <col min="13512" max="13512" width="15.26953125" style="5" customWidth="1"/>
    <col min="13513" max="13513" width="14.7265625" style="5" customWidth="1"/>
    <col min="13514" max="13514" width="25.54296875" style="5" customWidth="1"/>
    <col min="13515" max="13515" width="11.453125" style="5" customWidth="1"/>
    <col min="13516" max="13516" width="20.26953125" style="5" customWidth="1"/>
    <col min="13517" max="13517" width="18.7265625" style="5" customWidth="1"/>
    <col min="13518" max="13518" width="19.26953125" style="5" customWidth="1"/>
    <col min="13519" max="13523" width="11.453125" style="5" customWidth="1"/>
    <col min="13524" max="13524" width="19.7265625" style="5" customWidth="1"/>
    <col min="13525" max="13525" width="11.453125" style="5" customWidth="1"/>
    <col min="13526" max="13526" width="20.26953125" style="5" customWidth="1"/>
    <col min="13527" max="13527" width="11.453125" style="5" customWidth="1"/>
    <col min="13528" max="13528" width="20.7265625" style="5" customWidth="1"/>
    <col min="13529" max="13529" width="11.453125" style="5" customWidth="1"/>
    <col min="13530" max="13530" width="18" style="5" customWidth="1"/>
    <col min="13531" max="13531" width="11.453125" style="5" customWidth="1"/>
    <col min="13532" max="13532" width="22.54296875" style="5" customWidth="1"/>
    <col min="13533" max="13538" width="11.453125" style="5" customWidth="1"/>
    <col min="13539" max="13766" width="11.453125" style="5"/>
    <col min="13767" max="13767" width="4.26953125" style="5" customWidth="1"/>
    <col min="13768" max="13768" width="15.26953125" style="5" customWidth="1"/>
    <col min="13769" max="13769" width="14.7265625" style="5" customWidth="1"/>
    <col min="13770" max="13770" width="25.54296875" style="5" customWidth="1"/>
    <col min="13771" max="13771" width="11.453125" style="5" customWidth="1"/>
    <col min="13772" max="13772" width="20.26953125" style="5" customWidth="1"/>
    <col min="13773" max="13773" width="18.7265625" style="5" customWidth="1"/>
    <col min="13774" max="13774" width="19.26953125" style="5" customWidth="1"/>
    <col min="13775" max="13779" width="11.453125" style="5" customWidth="1"/>
    <col min="13780" max="13780" width="19.7265625" style="5" customWidth="1"/>
    <col min="13781" max="13781" width="11.453125" style="5" customWidth="1"/>
    <col min="13782" max="13782" width="20.26953125" style="5" customWidth="1"/>
    <col min="13783" max="13783" width="11.453125" style="5" customWidth="1"/>
    <col min="13784" max="13784" width="20.7265625" style="5" customWidth="1"/>
    <col min="13785" max="13785" width="11.453125" style="5" customWidth="1"/>
    <col min="13786" max="13786" width="18" style="5" customWidth="1"/>
    <col min="13787" max="13787" width="11.453125" style="5" customWidth="1"/>
    <col min="13788" max="13788" width="22.54296875" style="5" customWidth="1"/>
    <col min="13789" max="13794" width="11.453125" style="5" customWidth="1"/>
    <col min="13795" max="14022" width="11.453125" style="5"/>
    <col min="14023" max="14023" width="4.26953125" style="5" customWidth="1"/>
    <col min="14024" max="14024" width="15.26953125" style="5" customWidth="1"/>
    <col min="14025" max="14025" width="14.7265625" style="5" customWidth="1"/>
    <col min="14026" max="14026" width="25.54296875" style="5" customWidth="1"/>
    <col min="14027" max="14027" width="11.453125" style="5" customWidth="1"/>
    <col min="14028" max="14028" width="20.26953125" style="5" customWidth="1"/>
    <col min="14029" max="14029" width="18.7265625" style="5" customWidth="1"/>
    <col min="14030" max="14030" width="19.26953125" style="5" customWidth="1"/>
    <col min="14031" max="14035" width="11.453125" style="5" customWidth="1"/>
    <col min="14036" max="14036" width="19.7265625" style="5" customWidth="1"/>
    <col min="14037" max="14037" width="11.453125" style="5" customWidth="1"/>
    <col min="14038" max="14038" width="20.26953125" style="5" customWidth="1"/>
    <col min="14039" max="14039" width="11.453125" style="5" customWidth="1"/>
    <col min="14040" max="14040" width="20.7265625" style="5" customWidth="1"/>
    <col min="14041" max="14041" width="11.453125" style="5" customWidth="1"/>
    <col min="14042" max="14042" width="18" style="5" customWidth="1"/>
    <col min="14043" max="14043" width="11.453125" style="5" customWidth="1"/>
    <col min="14044" max="14044" width="22.54296875" style="5" customWidth="1"/>
    <col min="14045" max="14050" width="11.453125" style="5" customWidth="1"/>
    <col min="14051" max="14278" width="11.453125" style="5"/>
    <col min="14279" max="14279" width="4.26953125" style="5" customWidth="1"/>
    <col min="14280" max="14280" width="15.26953125" style="5" customWidth="1"/>
    <col min="14281" max="14281" width="14.7265625" style="5" customWidth="1"/>
    <col min="14282" max="14282" width="25.54296875" style="5" customWidth="1"/>
    <col min="14283" max="14283" width="11.453125" style="5" customWidth="1"/>
    <col min="14284" max="14284" width="20.26953125" style="5" customWidth="1"/>
    <col min="14285" max="14285" width="18.7265625" style="5" customWidth="1"/>
    <col min="14286" max="14286" width="19.26953125" style="5" customWidth="1"/>
    <col min="14287" max="14291" width="11.453125" style="5" customWidth="1"/>
    <col min="14292" max="14292" width="19.7265625" style="5" customWidth="1"/>
    <col min="14293" max="14293" width="11.453125" style="5" customWidth="1"/>
    <col min="14294" max="14294" width="20.26953125" style="5" customWidth="1"/>
    <col min="14295" max="14295" width="11.453125" style="5" customWidth="1"/>
    <col min="14296" max="14296" width="20.7265625" style="5" customWidth="1"/>
    <col min="14297" max="14297" width="11.453125" style="5" customWidth="1"/>
    <col min="14298" max="14298" width="18" style="5" customWidth="1"/>
    <col min="14299" max="14299" width="11.453125" style="5" customWidth="1"/>
    <col min="14300" max="14300" width="22.54296875" style="5" customWidth="1"/>
    <col min="14301" max="14306" width="11.453125" style="5" customWidth="1"/>
    <col min="14307" max="14534" width="11.453125" style="5"/>
    <col min="14535" max="14535" width="4.26953125" style="5" customWidth="1"/>
    <col min="14536" max="14536" width="15.26953125" style="5" customWidth="1"/>
    <col min="14537" max="14537" width="14.7265625" style="5" customWidth="1"/>
    <col min="14538" max="14538" width="25.54296875" style="5" customWidth="1"/>
    <col min="14539" max="14539" width="11.453125" style="5" customWidth="1"/>
    <col min="14540" max="14540" width="20.26953125" style="5" customWidth="1"/>
    <col min="14541" max="14541" width="18.7265625" style="5" customWidth="1"/>
    <col min="14542" max="14542" width="19.26953125" style="5" customWidth="1"/>
    <col min="14543" max="14547" width="11.453125" style="5" customWidth="1"/>
    <col min="14548" max="14548" width="19.7265625" style="5" customWidth="1"/>
    <col min="14549" max="14549" width="11.453125" style="5" customWidth="1"/>
    <col min="14550" max="14550" width="20.26953125" style="5" customWidth="1"/>
    <col min="14551" max="14551" width="11.453125" style="5" customWidth="1"/>
    <col min="14552" max="14552" width="20.7265625" style="5" customWidth="1"/>
    <col min="14553" max="14553" width="11.453125" style="5" customWidth="1"/>
    <col min="14554" max="14554" width="18" style="5" customWidth="1"/>
    <col min="14555" max="14555" width="11.453125" style="5" customWidth="1"/>
    <col min="14556" max="14556" width="22.54296875" style="5" customWidth="1"/>
    <col min="14557" max="14562" width="11.453125" style="5" customWidth="1"/>
    <col min="14563" max="14790" width="11.453125" style="5"/>
    <col min="14791" max="14791" width="4.26953125" style="5" customWidth="1"/>
    <col min="14792" max="14792" width="15.26953125" style="5" customWidth="1"/>
    <col min="14793" max="14793" width="14.7265625" style="5" customWidth="1"/>
    <col min="14794" max="14794" width="25.54296875" style="5" customWidth="1"/>
    <col min="14795" max="14795" width="11.453125" style="5" customWidth="1"/>
    <col min="14796" max="14796" width="20.26953125" style="5" customWidth="1"/>
    <col min="14797" max="14797" width="18.7265625" style="5" customWidth="1"/>
    <col min="14798" max="14798" width="19.26953125" style="5" customWidth="1"/>
    <col min="14799" max="14803" width="11.453125" style="5" customWidth="1"/>
    <col min="14804" max="14804" width="19.7265625" style="5" customWidth="1"/>
    <col min="14805" max="14805" width="11.453125" style="5" customWidth="1"/>
    <col min="14806" max="14806" width="20.26953125" style="5" customWidth="1"/>
    <col min="14807" max="14807" width="11.453125" style="5" customWidth="1"/>
    <col min="14808" max="14808" width="20.7265625" style="5" customWidth="1"/>
    <col min="14809" max="14809" width="11.453125" style="5" customWidth="1"/>
    <col min="14810" max="14810" width="18" style="5" customWidth="1"/>
    <col min="14811" max="14811" width="11.453125" style="5" customWidth="1"/>
    <col min="14812" max="14812" width="22.54296875" style="5" customWidth="1"/>
    <col min="14813" max="14818" width="11.453125" style="5" customWidth="1"/>
    <col min="14819" max="15046" width="11.453125" style="5"/>
    <col min="15047" max="15047" width="4.26953125" style="5" customWidth="1"/>
    <col min="15048" max="15048" width="15.26953125" style="5" customWidth="1"/>
    <col min="15049" max="15049" width="14.7265625" style="5" customWidth="1"/>
    <col min="15050" max="15050" width="25.54296875" style="5" customWidth="1"/>
    <col min="15051" max="15051" width="11.453125" style="5" customWidth="1"/>
    <col min="15052" max="15052" width="20.26953125" style="5" customWidth="1"/>
    <col min="15053" max="15053" width="18.7265625" style="5" customWidth="1"/>
    <col min="15054" max="15054" width="19.26953125" style="5" customWidth="1"/>
    <col min="15055" max="15059" width="11.453125" style="5" customWidth="1"/>
    <col min="15060" max="15060" width="19.7265625" style="5" customWidth="1"/>
    <col min="15061" max="15061" width="11.453125" style="5" customWidth="1"/>
    <col min="15062" max="15062" width="20.26953125" style="5" customWidth="1"/>
    <col min="15063" max="15063" width="11.453125" style="5" customWidth="1"/>
    <col min="15064" max="15064" width="20.7265625" style="5" customWidth="1"/>
    <col min="15065" max="15065" width="11.453125" style="5" customWidth="1"/>
    <col min="15066" max="15066" width="18" style="5" customWidth="1"/>
    <col min="15067" max="15067" width="11.453125" style="5" customWidth="1"/>
    <col min="15068" max="15068" width="22.54296875" style="5" customWidth="1"/>
    <col min="15069" max="15074" width="11.453125" style="5" customWidth="1"/>
    <col min="15075" max="15302" width="11.453125" style="5"/>
    <col min="15303" max="15303" width="4.26953125" style="5" customWidth="1"/>
    <col min="15304" max="15304" width="15.26953125" style="5" customWidth="1"/>
    <col min="15305" max="15305" width="14.7265625" style="5" customWidth="1"/>
    <col min="15306" max="15306" width="25.54296875" style="5" customWidth="1"/>
    <col min="15307" max="15307" width="11.453125" style="5" customWidth="1"/>
    <col min="15308" max="15308" width="20.26953125" style="5" customWidth="1"/>
    <col min="15309" max="15309" width="18.7265625" style="5" customWidth="1"/>
    <col min="15310" max="15310" width="19.26953125" style="5" customWidth="1"/>
    <col min="15311" max="15315" width="11.453125" style="5" customWidth="1"/>
    <col min="15316" max="15316" width="19.7265625" style="5" customWidth="1"/>
    <col min="15317" max="15317" width="11.453125" style="5" customWidth="1"/>
    <col min="15318" max="15318" width="20.26953125" style="5" customWidth="1"/>
    <col min="15319" max="15319" width="11.453125" style="5" customWidth="1"/>
    <col min="15320" max="15320" width="20.7265625" style="5" customWidth="1"/>
    <col min="15321" max="15321" width="11.453125" style="5" customWidth="1"/>
    <col min="15322" max="15322" width="18" style="5" customWidth="1"/>
    <col min="15323" max="15323" width="11.453125" style="5" customWidth="1"/>
    <col min="15324" max="15324" width="22.54296875" style="5" customWidth="1"/>
    <col min="15325" max="15330" width="11.453125" style="5" customWidth="1"/>
    <col min="15331" max="15558" width="11.453125" style="5"/>
    <col min="15559" max="15559" width="4.26953125" style="5" customWidth="1"/>
    <col min="15560" max="15560" width="15.26953125" style="5" customWidth="1"/>
    <col min="15561" max="15561" width="14.7265625" style="5" customWidth="1"/>
    <col min="15562" max="15562" width="25.54296875" style="5" customWidth="1"/>
    <col min="15563" max="15563" width="11.453125" style="5" customWidth="1"/>
    <col min="15564" max="15564" width="20.26953125" style="5" customWidth="1"/>
    <col min="15565" max="15565" width="18.7265625" style="5" customWidth="1"/>
    <col min="15566" max="15566" width="19.26953125" style="5" customWidth="1"/>
    <col min="15567" max="15571" width="11.453125" style="5" customWidth="1"/>
    <col min="15572" max="15572" width="19.7265625" style="5" customWidth="1"/>
    <col min="15573" max="15573" width="11.453125" style="5" customWidth="1"/>
    <col min="15574" max="15574" width="20.26953125" style="5" customWidth="1"/>
    <col min="15575" max="15575" width="11.453125" style="5" customWidth="1"/>
    <col min="15576" max="15576" width="20.7265625" style="5" customWidth="1"/>
    <col min="15577" max="15577" width="11.453125" style="5" customWidth="1"/>
    <col min="15578" max="15578" width="18" style="5" customWidth="1"/>
    <col min="15579" max="15579" width="11.453125" style="5" customWidth="1"/>
    <col min="15580" max="15580" width="22.54296875" style="5" customWidth="1"/>
    <col min="15581" max="15586" width="11.453125" style="5" customWidth="1"/>
    <col min="15587" max="15814" width="11.453125" style="5"/>
    <col min="15815" max="15815" width="4.26953125" style="5" customWidth="1"/>
    <col min="15816" max="15816" width="15.26953125" style="5" customWidth="1"/>
    <col min="15817" max="15817" width="14.7265625" style="5" customWidth="1"/>
    <col min="15818" max="15818" width="25.54296875" style="5" customWidth="1"/>
    <col min="15819" max="15819" width="11.453125" style="5" customWidth="1"/>
    <col min="15820" max="15820" width="20.26953125" style="5" customWidth="1"/>
    <col min="15821" max="15821" width="18.7265625" style="5" customWidth="1"/>
    <col min="15822" max="15822" width="19.26953125" style="5" customWidth="1"/>
    <col min="15823" max="15827" width="11.453125" style="5" customWidth="1"/>
    <col min="15828" max="15828" width="19.7265625" style="5" customWidth="1"/>
    <col min="15829" max="15829" width="11.453125" style="5" customWidth="1"/>
    <col min="15830" max="15830" width="20.26953125" style="5" customWidth="1"/>
    <col min="15831" max="15831" width="11.453125" style="5" customWidth="1"/>
    <col min="15832" max="15832" width="20.7265625" style="5" customWidth="1"/>
    <col min="15833" max="15833" width="11.453125" style="5" customWidth="1"/>
    <col min="15834" max="15834" width="18" style="5" customWidth="1"/>
    <col min="15835" max="15835" width="11.453125" style="5" customWidth="1"/>
    <col min="15836" max="15836" width="22.54296875" style="5" customWidth="1"/>
    <col min="15837" max="15842" width="11.453125" style="5" customWidth="1"/>
    <col min="15843" max="16070" width="11.453125" style="5"/>
    <col min="16071" max="16071" width="4.26953125" style="5" customWidth="1"/>
    <col min="16072" max="16072" width="15.26953125" style="5" customWidth="1"/>
    <col min="16073" max="16073" width="14.7265625" style="5" customWidth="1"/>
    <col min="16074" max="16074" width="25.54296875" style="5" customWidth="1"/>
    <col min="16075" max="16075" width="11.453125" style="5" customWidth="1"/>
    <col min="16076" max="16076" width="20.26953125" style="5" customWidth="1"/>
    <col min="16077" max="16077" width="18.7265625" style="5" customWidth="1"/>
    <col min="16078" max="16078" width="19.26953125" style="5" customWidth="1"/>
    <col min="16079" max="16083" width="11.453125" style="5" customWidth="1"/>
    <col min="16084" max="16084" width="19.7265625" style="5" customWidth="1"/>
    <col min="16085" max="16085" width="11.453125" style="5" customWidth="1"/>
    <col min="16086" max="16086" width="20.26953125" style="5" customWidth="1"/>
    <col min="16087" max="16087" width="11.453125" style="5" customWidth="1"/>
    <col min="16088" max="16088" width="20.7265625" style="5" customWidth="1"/>
    <col min="16089" max="16089" width="11.453125" style="5" customWidth="1"/>
    <col min="16090" max="16090" width="18" style="5" customWidth="1"/>
    <col min="16091" max="16091" width="11.453125" style="5" customWidth="1"/>
    <col min="16092" max="16092" width="22.54296875" style="5" customWidth="1"/>
    <col min="16093" max="16098" width="11.453125" style="5" customWidth="1"/>
    <col min="16099" max="16384" width="11.453125" style="5"/>
  </cols>
  <sheetData>
    <row r="1" spans="1:112" s="2" customFormat="1" ht="14.5" x14ac:dyDescent="0.35">
      <c r="A1" s="250"/>
      <c r="B1" s="250"/>
      <c r="C1" s="250"/>
      <c r="D1" s="250"/>
      <c r="E1" s="250"/>
      <c r="F1" s="250"/>
      <c r="G1" s="250"/>
      <c r="H1" s="250"/>
      <c r="I1" s="250"/>
      <c r="J1" s="250"/>
      <c r="K1" s="250"/>
      <c r="L1" s="250"/>
      <c r="M1" s="250"/>
      <c r="N1" s="250"/>
      <c r="O1" s="11"/>
      <c r="P1" s="7"/>
      <c r="Q1" s="7"/>
      <c r="R1" s="7"/>
      <c r="S1" s="7"/>
      <c r="T1" s="7"/>
      <c r="U1" s="7"/>
    </row>
    <row r="2" spans="1:112" s="2" customFormat="1" ht="14.5" x14ac:dyDescent="0.35">
      <c r="A2" s="250"/>
      <c r="B2" s="250"/>
      <c r="C2" s="250"/>
      <c r="D2" s="250"/>
      <c r="E2" s="250"/>
      <c r="F2" s="250"/>
      <c r="G2" s="250"/>
      <c r="H2" s="250"/>
      <c r="I2" s="250"/>
      <c r="J2" s="250"/>
      <c r="K2" s="250"/>
      <c r="L2" s="250"/>
      <c r="M2" s="250"/>
      <c r="N2" s="250"/>
      <c r="O2" s="11"/>
      <c r="P2" s="7"/>
      <c r="Q2" s="7"/>
      <c r="R2" s="7"/>
      <c r="S2" s="7"/>
      <c r="T2" s="7"/>
      <c r="U2" s="7"/>
    </row>
    <row r="3" spans="1:112" s="2" customFormat="1" ht="14.5" x14ac:dyDescent="0.35">
      <c r="A3" s="250" t="s">
        <v>25</v>
      </c>
      <c r="B3" s="250"/>
      <c r="C3" s="250"/>
      <c r="D3" s="250"/>
      <c r="E3" s="250"/>
      <c r="F3" s="250"/>
      <c r="G3" s="250"/>
      <c r="H3" s="250"/>
      <c r="I3" s="250"/>
      <c r="J3" s="250"/>
      <c r="K3" s="250"/>
      <c r="L3" s="250"/>
      <c r="M3" s="250"/>
      <c r="N3" s="250"/>
      <c r="O3" s="11"/>
      <c r="P3" s="7"/>
      <c r="Q3" s="7"/>
      <c r="R3" s="7"/>
      <c r="S3" s="7"/>
      <c r="T3" s="7"/>
      <c r="U3" s="7"/>
    </row>
    <row r="4" spans="1:112" s="2" customFormat="1" ht="14.5" x14ac:dyDescent="0.35">
      <c r="A4" s="250"/>
      <c r="B4" s="250"/>
      <c r="C4" s="250"/>
      <c r="D4" s="250"/>
      <c r="E4" s="250"/>
      <c r="F4" s="250"/>
      <c r="G4" s="250"/>
      <c r="H4" s="250"/>
      <c r="I4" s="250"/>
      <c r="J4" s="250"/>
      <c r="K4" s="250"/>
      <c r="L4" s="250"/>
      <c r="M4" s="250"/>
      <c r="N4" s="250"/>
      <c r="O4" s="11"/>
      <c r="P4" s="7"/>
      <c r="Q4" s="7"/>
      <c r="R4" s="7"/>
      <c r="S4" s="7"/>
      <c r="T4" s="7"/>
      <c r="U4" s="7"/>
    </row>
    <row r="5" spans="1:112" s="2" customFormat="1" ht="14.5" x14ac:dyDescent="0.35">
      <c r="A5" s="250"/>
      <c r="B5" s="250"/>
      <c r="C5" s="250"/>
      <c r="D5" s="250"/>
      <c r="E5" s="250"/>
      <c r="F5" s="250"/>
      <c r="G5" s="250"/>
      <c r="H5" s="250"/>
      <c r="I5" s="250"/>
      <c r="J5" s="250"/>
      <c r="K5" s="250"/>
      <c r="L5" s="250"/>
      <c r="M5" s="250"/>
      <c r="N5" s="250"/>
      <c r="O5" s="11"/>
      <c r="P5" s="7"/>
      <c r="Q5" s="7"/>
      <c r="R5" s="7"/>
      <c r="S5" s="7"/>
      <c r="T5" s="7"/>
      <c r="U5" s="7"/>
    </row>
    <row r="6" spans="1:112" s="2" customFormat="1" ht="14.5" x14ac:dyDescent="0.35">
      <c r="A6" s="250" t="s">
        <v>25</v>
      </c>
      <c r="B6" s="250"/>
      <c r="C6" s="250"/>
      <c r="D6" s="250"/>
      <c r="E6" s="250"/>
      <c r="F6" s="250"/>
      <c r="G6" s="250"/>
      <c r="H6" s="250"/>
      <c r="I6" s="250"/>
      <c r="J6" s="250"/>
      <c r="K6" s="250"/>
      <c r="L6" s="250"/>
      <c r="M6" s="250"/>
      <c r="N6" s="250"/>
      <c r="O6" s="11"/>
      <c r="P6" s="7"/>
      <c r="Q6" s="7"/>
      <c r="R6" s="7"/>
      <c r="S6" s="7"/>
      <c r="T6" s="7"/>
      <c r="U6" s="7"/>
    </row>
    <row r="7" spans="1:112" s="2" customFormat="1" ht="29.65" customHeight="1" thickBot="1" x14ac:dyDescent="0.4">
      <c r="A7" s="11"/>
      <c r="B7" s="11"/>
      <c r="C7" s="11"/>
      <c r="D7" s="11"/>
      <c r="E7" s="11"/>
      <c r="F7" s="11"/>
      <c r="G7" s="11"/>
      <c r="H7" s="11"/>
      <c r="I7" s="11"/>
      <c r="J7" s="11"/>
      <c r="K7" s="11"/>
      <c r="L7" s="11"/>
      <c r="M7" s="11"/>
      <c r="N7" s="7"/>
      <c r="O7" s="7"/>
      <c r="P7" s="7"/>
      <c r="Q7" s="7"/>
      <c r="R7" s="7"/>
      <c r="S7" s="7"/>
      <c r="T7" s="7"/>
      <c r="U7" s="7"/>
    </row>
    <row r="8" spans="1:112" s="171" customFormat="1" ht="43.15" customHeight="1" thickBot="1" x14ac:dyDescent="0.4">
      <c r="A8" s="249" t="s">
        <v>64</v>
      </c>
      <c r="B8" s="249"/>
      <c r="C8" s="249"/>
      <c r="D8" s="249"/>
      <c r="E8" s="249"/>
      <c r="F8" s="249"/>
      <c r="G8" s="249"/>
      <c r="H8" s="249"/>
      <c r="I8" s="249"/>
      <c r="J8" s="249"/>
      <c r="K8" s="249"/>
      <c r="L8" s="249"/>
      <c r="M8" s="249"/>
      <c r="N8" s="249"/>
      <c r="O8" s="249"/>
      <c r="P8" s="249"/>
      <c r="Q8" s="249"/>
      <c r="R8" s="249"/>
      <c r="S8" s="249"/>
      <c r="T8" s="249"/>
      <c r="U8" s="172"/>
      <c r="V8" s="172"/>
      <c r="W8" s="172"/>
      <c r="X8" s="172"/>
      <c r="Y8" s="172"/>
      <c r="Z8" s="172"/>
      <c r="AA8" s="173"/>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row>
    <row r="9" spans="1:112" ht="15.4" customHeight="1" x14ac:dyDescent="0.35">
      <c r="B9" s="13"/>
      <c r="C9" s="13"/>
      <c r="D9" s="13"/>
      <c r="E9" s="13"/>
      <c r="F9" s="13"/>
      <c r="G9" s="13"/>
      <c r="H9" s="13"/>
      <c r="I9" s="13"/>
      <c r="J9" s="13"/>
      <c r="K9" s="13"/>
      <c r="L9" s="13"/>
      <c r="M9" s="13"/>
      <c r="N9" s="13"/>
      <c r="O9" s="13"/>
      <c r="P9" s="13"/>
      <c r="Q9" s="13"/>
      <c r="R9" s="13"/>
      <c r="S9" s="13"/>
      <c r="T9" s="13"/>
      <c r="U9" s="13"/>
      <c r="V9" s="13"/>
      <c r="W9" s="13"/>
      <c r="X9" s="13"/>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row>
    <row r="10" spans="1:112" ht="14" thickBot="1" x14ac:dyDescent="0.35">
      <c r="B10" s="8"/>
      <c r="C10" s="8"/>
      <c r="D10" s="8"/>
      <c r="E10" s="8"/>
      <c r="F10" s="8"/>
      <c r="G10" s="8"/>
      <c r="H10" s="9"/>
      <c r="I10" s="9"/>
      <c r="J10" s="9"/>
      <c r="K10" s="9"/>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row>
    <row r="11" spans="1:112" s="208" customFormat="1" ht="131.5" customHeight="1" x14ac:dyDescent="0.35">
      <c r="A11" s="205" t="s">
        <v>0</v>
      </c>
      <c r="B11" s="206" t="s">
        <v>143</v>
      </c>
      <c r="C11" s="206" t="s">
        <v>144</v>
      </c>
      <c r="D11" s="205" t="s">
        <v>62</v>
      </c>
      <c r="E11" s="205" t="s">
        <v>10</v>
      </c>
      <c r="F11" s="206" t="s">
        <v>11</v>
      </c>
      <c r="G11" s="206" t="s">
        <v>12</v>
      </c>
      <c r="H11" s="206" t="s">
        <v>63</v>
      </c>
      <c r="I11" s="206" t="s">
        <v>13</v>
      </c>
      <c r="J11" s="206" t="s">
        <v>14</v>
      </c>
      <c r="K11" s="206" t="s">
        <v>15</v>
      </c>
      <c r="L11" s="206" t="s">
        <v>79</v>
      </c>
      <c r="M11" s="206" t="s">
        <v>80</v>
      </c>
      <c r="N11" s="206" t="s">
        <v>16</v>
      </c>
      <c r="O11" s="206" t="s">
        <v>70</v>
      </c>
      <c r="P11" s="206" t="s">
        <v>17</v>
      </c>
      <c r="Q11" s="206" t="s">
        <v>18</v>
      </c>
      <c r="R11" s="206" t="s">
        <v>19</v>
      </c>
      <c r="S11" s="206" t="s">
        <v>132</v>
      </c>
      <c r="T11" s="206" t="s">
        <v>81</v>
      </c>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207"/>
      <c r="CR11" s="207"/>
      <c r="CS11" s="207"/>
      <c r="CT11" s="207"/>
      <c r="CU11" s="207"/>
      <c r="CV11" s="207"/>
      <c r="CW11" s="207"/>
      <c r="CX11" s="207"/>
      <c r="CY11" s="207"/>
      <c r="CZ11" s="207"/>
    </row>
    <row r="12" spans="1:112" s="8" customFormat="1" ht="16" x14ac:dyDescent="0.35">
      <c r="A12" s="15"/>
      <c r="B12" s="16"/>
      <c r="C12" s="16"/>
      <c r="D12" s="16"/>
      <c r="E12" s="16"/>
      <c r="F12" s="16"/>
      <c r="G12" s="16"/>
      <c r="H12" s="15"/>
      <c r="I12" s="16"/>
      <c r="J12" s="16"/>
      <c r="K12" s="16"/>
      <c r="L12" s="17"/>
      <c r="M12" s="16"/>
      <c r="N12" s="16"/>
      <c r="O12" s="16"/>
      <c r="P12" s="16"/>
      <c r="Q12" s="16"/>
      <c r="R12" s="16"/>
      <c r="S12" s="16"/>
      <c r="T12" s="16"/>
    </row>
    <row r="13" spans="1:112" s="8" customFormat="1" ht="16" x14ac:dyDescent="0.35">
      <c r="A13" s="15"/>
      <c r="B13" s="16"/>
      <c r="C13" s="16"/>
      <c r="D13" s="16"/>
      <c r="E13" s="16"/>
      <c r="F13" s="16"/>
      <c r="G13" s="16"/>
      <c r="H13" s="15"/>
      <c r="I13" s="16"/>
      <c r="J13" s="16"/>
      <c r="K13" s="16"/>
      <c r="L13" s="17"/>
      <c r="M13" s="16"/>
      <c r="N13" s="16"/>
      <c r="O13" s="16"/>
      <c r="P13" s="16"/>
      <c r="Q13" s="16"/>
      <c r="R13" s="16"/>
      <c r="S13" s="16"/>
      <c r="T13" s="16"/>
    </row>
    <row r="14" spans="1:112" s="8" customFormat="1" ht="16" x14ac:dyDescent="0.35">
      <c r="A14" s="15"/>
      <c r="B14" s="16"/>
      <c r="C14" s="16"/>
      <c r="D14" s="16"/>
      <c r="E14" s="16"/>
      <c r="F14" s="16"/>
      <c r="G14" s="16"/>
      <c r="H14" s="15"/>
      <c r="I14" s="16"/>
      <c r="J14" s="16"/>
      <c r="K14" s="16"/>
      <c r="L14" s="17"/>
      <c r="M14" s="16"/>
      <c r="N14" s="16"/>
      <c r="O14" s="16"/>
      <c r="P14" s="16"/>
      <c r="Q14" s="16"/>
      <c r="R14" s="16"/>
      <c r="S14" s="16"/>
      <c r="T14" s="16"/>
    </row>
    <row r="15" spans="1:112" s="8" customFormat="1" ht="16" x14ac:dyDescent="0.35">
      <c r="A15" s="15"/>
      <c r="B15" s="16"/>
      <c r="C15" s="16"/>
      <c r="D15" s="16"/>
      <c r="E15" s="16"/>
      <c r="F15" s="16"/>
      <c r="G15" s="16"/>
      <c r="H15" s="15"/>
      <c r="I15" s="16"/>
      <c r="J15" s="16"/>
      <c r="K15" s="16"/>
      <c r="L15" s="17"/>
      <c r="M15" s="16"/>
      <c r="N15" s="16"/>
      <c r="O15" s="16"/>
      <c r="P15" s="16"/>
      <c r="Q15" s="16"/>
      <c r="R15" s="16"/>
      <c r="S15" s="16"/>
      <c r="T15" s="16"/>
    </row>
    <row r="16" spans="1:112" s="8" customFormat="1" ht="16" x14ac:dyDescent="0.35">
      <c r="A16" s="15"/>
      <c r="B16" s="16"/>
      <c r="C16" s="16"/>
      <c r="D16" s="16"/>
      <c r="E16" s="16"/>
      <c r="F16" s="16"/>
      <c r="G16" s="16"/>
      <c r="H16" s="15"/>
      <c r="I16" s="16"/>
      <c r="J16" s="16"/>
      <c r="K16" s="16"/>
      <c r="L16" s="17"/>
      <c r="M16" s="16"/>
      <c r="N16" s="16"/>
      <c r="O16" s="16"/>
      <c r="P16" s="16"/>
      <c r="Q16" s="16"/>
      <c r="R16" s="16"/>
      <c r="S16" s="16"/>
      <c r="T16" s="16"/>
    </row>
    <row r="17" spans="1:20" s="8" customFormat="1" ht="16" x14ac:dyDescent="0.35">
      <c r="A17" s="15"/>
      <c r="B17" s="16"/>
      <c r="C17" s="16"/>
      <c r="D17" s="16"/>
      <c r="E17" s="16"/>
      <c r="F17" s="16"/>
      <c r="G17" s="16"/>
      <c r="H17" s="15"/>
      <c r="I17" s="16"/>
      <c r="J17" s="16"/>
      <c r="K17" s="16"/>
      <c r="L17" s="17"/>
      <c r="M17" s="16"/>
      <c r="N17" s="16"/>
      <c r="O17" s="16"/>
      <c r="P17" s="16"/>
      <c r="Q17" s="16"/>
      <c r="R17" s="16"/>
      <c r="S17" s="16"/>
      <c r="T17" s="16"/>
    </row>
    <row r="18" spans="1:20" s="8" customFormat="1" ht="16" x14ac:dyDescent="0.35">
      <c r="A18" s="15"/>
      <c r="B18" s="16"/>
      <c r="C18" s="16"/>
      <c r="D18" s="16"/>
      <c r="E18" s="16"/>
      <c r="F18" s="16"/>
      <c r="G18" s="16"/>
      <c r="H18" s="15"/>
      <c r="I18" s="16"/>
      <c r="J18" s="16"/>
      <c r="K18" s="16"/>
      <c r="L18" s="17"/>
      <c r="M18" s="16"/>
      <c r="N18" s="16"/>
      <c r="O18" s="16"/>
      <c r="P18" s="16"/>
      <c r="Q18" s="16"/>
      <c r="R18" s="16"/>
      <c r="S18" s="16"/>
      <c r="T18" s="16"/>
    </row>
    <row r="19" spans="1:20" s="8" customFormat="1" ht="16" x14ac:dyDescent="0.35">
      <c r="A19" s="15"/>
      <c r="B19" s="16"/>
      <c r="C19" s="16"/>
      <c r="D19" s="16"/>
      <c r="E19" s="16"/>
      <c r="F19" s="16"/>
      <c r="G19" s="16"/>
      <c r="H19" s="15"/>
      <c r="I19" s="16"/>
      <c r="J19" s="16"/>
      <c r="K19" s="16"/>
      <c r="L19" s="17"/>
      <c r="M19" s="16"/>
      <c r="N19" s="16"/>
      <c r="O19" s="16"/>
      <c r="P19" s="16"/>
      <c r="Q19" s="16"/>
      <c r="R19" s="16"/>
      <c r="S19" s="16"/>
      <c r="T19" s="16"/>
    </row>
    <row r="20" spans="1:20" s="8" customFormat="1" ht="16" x14ac:dyDescent="0.35">
      <c r="A20" s="15"/>
      <c r="B20" s="16"/>
      <c r="C20" s="16"/>
      <c r="D20" s="16"/>
      <c r="E20" s="16"/>
      <c r="F20" s="16"/>
      <c r="G20" s="16"/>
      <c r="H20" s="15"/>
      <c r="I20" s="16"/>
      <c r="J20" s="16"/>
      <c r="K20" s="16"/>
      <c r="L20" s="17"/>
      <c r="M20" s="16"/>
      <c r="N20" s="16"/>
      <c r="O20" s="16"/>
      <c r="P20" s="16"/>
      <c r="Q20" s="16"/>
      <c r="R20" s="16"/>
      <c r="S20" s="16"/>
      <c r="T20" s="16"/>
    </row>
    <row r="21" spans="1:20" s="8" customFormat="1" ht="16" x14ac:dyDescent="0.35">
      <c r="A21" s="15"/>
      <c r="B21" s="16"/>
      <c r="C21" s="16"/>
      <c r="D21" s="16"/>
      <c r="E21" s="16"/>
      <c r="F21" s="16"/>
      <c r="G21" s="16"/>
      <c r="H21" s="15"/>
      <c r="I21" s="16"/>
      <c r="J21" s="16"/>
      <c r="K21" s="16"/>
      <c r="L21" s="17"/>
      <c r="M21" s="16"/>
      <c r="N21" s="16"/>
      <c r="O21" s="16"/>
      <c r="P21" s="16"/>
      <c r="Q21" s="16"/>
      <c r="R21" s="16"/>
      <c r="S21" s="16"/>
      <c r="T21" s="16"/>
    </row>
    <row r="22" spans="1:20" s="8" customFormat="1" ht="16" x14ac:dyDescent="0.35">
      <c r="A22" s="15"/>
      <c r="B22" s="16"/>
      <c r="C22" s="16"/>
      <c r="D22" s="16"/>
      <c r="E22" s="16"/>
      <c r="F22" s="16"/>
      <c r="G22" s="16"/>
      <c r="H22" s="15"/>
      <c r="I22" s="16"/>
      <c r="J22" s="16"/>
      <c r="K22" s="16"/>
      <c r="L22" s="17"/>
      <c r="M22" s="16"/>
      <c r="N22" s="16"/>
      <c r="O22" s="16"/>
      <c r="P22" s="16"/>
      <c r="Q22" s="16"/>
      <c r="R22" s="16"/>
      <c r="S22" s="16"/>
      <c r="T22" s="16"/>
    </row>
    <row r="23" spans="1:20" s="8" customFormat="1" ht="16" x14ac:dyDescent="0.35">
      <c r="A23" s="15"/>
      <c r="B23" s="16"/>
      <c r="C23" s="16"/>
      <c r="D23" s="16"/>
      <c r="E23" s="16"/>
      <c r="F23" s="16"/>
      <c r="G23" s="16"/>
      <c r="H23" s="15"/>
      <c r="I23" s="16"/>
      <c r="J23" s="16"/>
      <c r="K23" s="16"/>
      <c r="L23" s="17"/>
      <c r="M23" s="16"/>
      <c r="N23" s="16"/>
      <c r="O23" s="16"/>
      <c r="P23" s="16"/>
      <c r="Q23" s="16"/>
      <c r="R23" s="16"/>
      <c r="S23" s="16"/>
      <c r="T23" s="16"/>
    </row>
    <row r="24" spans="1:20" s="8" customFormat="1" x14ac:dyDescent="0.3">
      <c r="H24" s="9"/>
      <c r="I24" s="9"/>
      <c r="J24" s="9"/>
      <c r="K24" s="9"/>
    </row>
    <row r="25" spans="1:20" s="8" customFormat="1" x14ac:dyDescent="0.3">
      <c r="H25" s="9"/>
      <c r="I25" s="9"/>
      <c r="J25" s="9"/>
      <c r="K25" s="9"/>
    </row>
    <row r="26" spans="1:20" s="8" customFormat="1" x14ac:dyDescent="0.3">
      <c r="H26" s="9"/>
      <c r="I26" s="9"/>
      <c r="J26" s="9"/>
      <c r="K26" s="9"/>
    </row>
    <row r="27" spans="1:20" s="8" customFormat="1" x14ac:dyDescent="0.3">
      <c r="H27" s="9"/>
      <c r="I27" s="9"/>
      <c r="J27" s="9"/>
      <c r="K27" s="9"/>
    </row>
    <row r="28" spans="1:20" s="8" customFormat="1" x14ac:dyDescent="0.3">
      <c r="H28" s="9"/>
      <c r="I28" s="9"/>
      <c r="J28" s="9"/>
      <c r="K28" s="9"/>
    </row>
    <row r="29" spans="1:20" s="8" customFormat="1" x14ac:dyDescent="0.3">
      <c r="H29" s="9"/>
      <c r="I29" s="9"/>
      <c r="J29" s="9"/>
      <c r="K29" s="9"/>
    </row>
    <row r="30" spans="1:20" s="8" customFormat="1" x14ac:dyDescent="0.3">
      <c r="H30" s="9"/>
      <c r="I30" s="9"/>
      <c r="J30" s="9"/>
      <c r="K30" s="9"/>
    </row>
    <row r="31" spans="1:20" s="8" customFormat="1" x14ac:dyDescent="0.3">
      <c r="H31" s="9"/>
      <c r="I31" s="9"/>
      <c r="J31" s="9"/>
      <c r="K31" s="9"/>
    </row>
    <row r="32" spans="1:20" s="8" customFormat="1" x14ac:dyDescent="0.3">
      <c r="H32" s="9"/>
      <c r="I32" s="9"/>
      <c r="J32" s="9"/>
      <c r="K32" s="9"/>
    </row>
    <row r="33" spans="8:11" s="8" customFormat="1" x14ac:dyDescent="0.3">
      <c r="H33" s="9"/>
      <c r="I33" s="9"/>
      <c r="J33" s="9"/>
      <c r="K33" s="9"/>
    </row>
    <row r="34" spans="8:11" s="8" customFormat="1" x14ac:dyDescent="0.3">
      <c r="H34" s="9"/>
      <c r="I34" s="9"/>
      <c r="J34" s="9"/>
      <c r="K34" s="9"/>
    </row>
    <row r="35" spans="8:11" s="8" customFormat="1" x14ac:dyDescent="0.3">
      <c r="H35" s="9"/>
      <c r="I35" s="9"/>
      <c r="J35" s="9"/>
      <c r="K35" s="9"/>
    </row>
    <row r="36" spans="8:11" s="8" customFormat="1" x14ac:dyDescent="0.3">
      <c r="H36" s="9"/>
      <c r="I36" s="9"/>
      <c r="J36" s="9"/>
      <c r="K36" s="9"/>
    </row>
    <row r="37" spans="8:11" s="8" customFormat="1" x14ac:dyDescent="0.3">
      <c r="H37" s="9"/>
      <c r="I37" s="9"/>
      <c r="J37" s="9"/>
      <c r="K37" s="9"/>
    </row>
    <row r="38" spans="8:11" s="8" customFormat="1" x14ac:dyDescent="0.3">
      <c r="H38" s="9"/>
      <c r="I38" s="9"/>
      <c r="J38" s="9"/>
      <c r="K38" s="9"/>
    </row>
    <row r="39" spans="8:11" s="8" customFormat="1" x14ac:dyDescent="0.3">
      <c r="H39" s="9"/>
      <c r="I39" s="9"/>
      <c r="J39" s="9"/>
      <c r="K39" s="9"/>
    </row>
    <row r="40" spans="8:11" s="8" customFormat="1" x14ac:dyDescent="0.3">
      <c r="H40" s="9"/>
      <c r="I40" s="9"/>
      <c r="J40" s="9"/>
      <c r="K40" s="9"/>
    </row>
    <row r="41" spans="8:11" s="8" customFormat="1" x14ac:dyDescent="0.3">
      <c r="H41" s="9"/>
      <c r="I41" s="9"/>
      <c r="J41" s="9"/>
      <c r="K41" s="9"/>
    </row>
    <row r="42" spans="8:11" s="8" customFormat="1" x14ac:dyDescent="0.3">
      <c r="H42" s="9"/>
      <c r="I42" s="9"/>
      <c r="J42" s="9"/>
      <c r="K42" s="9"/>
    </row>
    <row r="43" spans="8:11" s="8" customFormat="1" x14ac:dyDescent="0.3">
      <c r="H43" s="9"/>
      <c r="I43" s="9"/>
      <c r="J43" s="9"/>
      <c r="K43" s="9"/>
    </row>
    <row r="44" spans="8:11" s="8" customFormat="1" x14ac:dyDescent="0.3">
      <c r="H44" s="9"/>
      <c r="I44" s="9"/>
      <c r="J44" s="9"/>
      <c r="K44" s="9"/>
    </row>
    <row r="45" spans="8:11" s="8" customFormat="1" x14ac:dyDescent="0.3">
      <c r="H45" s="9"/>
      <c r="I45" s="9"/>
      <c r="J45" s="9"/>
      <c r="K45" s="9"/>
    </row>
    <row r="46" spans="8:11" s="8" customFormat="1" x14ac:dyDescent="0.3">
      <c r="H46" s="9"/>
      <c r="I46" s="9"/>
      <c r="J46" s="9"/>
      <c r="K46" s="9"/>
    </row>
    <row r="47" spans="8:11" s="8" customFormat="1" x14ac:dyDescent="0.3">
      <c r="H47" s="9"/>
      <c r="I47" s="9"/>
      <c r="J47" s="9"/>
      <c r="K47" s="9"/>
    </row>
    <row r="48" spans="8:11" s="8" customFormat="1" x14ac:dyDescent="0.3">
      <c r="H48" s="9"/>
      <c r="I48" s="9"/>
      <c r="J48" s="9"/>
      <c r="K48" s="9"/>
    </row>
    <row r="49" spans="8:11" s="8" customFormat="1" x14ac:dyDescent="0.3">
      <c r="H49" s="9"/>
      <c r="I49" s="9"/>
      <c r="J49" s="9"/>
      <c r="K49" s="9"/>
    </row>
    <row r="50" spans="8:11" s="8" customFormat="1" x14ac:dyDescent="0.3">
      <c r="H50" s="9"/>
      <c r="I50" s="9"/>
      <c r="J50" s="9"/>
      <c r="K50" s="9"/>
    </row>
    <row r="51" spans="8:11" s="8" customFormat="1" x14ac:dyDescent="0.3">
      <c r="H51" s="9"/>
      <c r="I51" s="9"/>
      <c r="J51" s="9"/>
      <c r="K51" s="9"/>
    </row>
    <row r="52" spans="8:11" s="8" customFormat="1" x14ac:dyDescent="0.3">
      <c r="H52" s="9"/>
      <c r="I52" s="9"/>
      <c r="J52" s="9"/>
      <c r="K52" s="9"/>
    </row>
    <row r="53" spans="8:11" s="8" customFormat="1" x14ac:dyDescent="0.3">
      <c r="H53" s="9"/>
      <c r="I53" s="9"/>
      <c r="J53" s="9"/>
      <c r="K53" s="9"/>
    </row>
    <row r="54" spans="8:11" s="8" customFormat="1" x14ac:dyDescent="0.3">
      <c r="H54" s="9"/>
      <c r="I54" s="9"/>
      <c r="J54" s="9"/>
      <c r="K54" s="9"/>
    </row>
    <row r="55" spans="8:11" s="8" customFormat="1" x14ac:dyDescent="0.3">
      <c r="H55" s="9"/>
      <c r="I55" s="9"/>
      <c r="J55" s="9"/>
      <c r="K55" s="9"/>
    </row>
    <row r="56" spans="8:11" s="8" customFormat="1" x14ac:dyDescent="0.3">
      <c r="H56" s="9"/>
      <c r="I56" s="9"/>
      <c r="J56" s="9"/>
      <c r="K56" s="9"/>
    </row>
    <row r="57" spans="8:11" s="8" customFormat="1" x14ac:dyDescent="0.3">
      <c r="H57" s="9"/>
      <c r="I57" s="9"/>
      <c r="J57" s="9"/>
      <c r="K57" s="9"/>
    </row>
    <row r="58" spans="8:11" s="8" customFormat="1" x14ac:dyDescent="0.3">
      <c r="H58" s="9"/>
      <c r="I58" s="9"/>
      <c r="J58" s="9"/>
      <c r="K58" s="9"/>
    </row>
    <row r="59" spans="8:11" s="8" customFormat="1" x14ac:dyDescent="0.3">
      <c r="H59" s="9"/>
      <c r="I59" s="9"/>
      <c r="J59" s="9"/>
      <c r="K59" s="9"/>
    </row>
    <row r="60" spans="8:11" s="8" customFormat="1" x14ac:dyDescent="0.3">
      <c r="H60" s="9"/>
      <c r="I60" s="9"/>
      <c r="J60" s="9"/>
      <c r="K60" s="9"/>
    </row>
    <row r="61" spans="8:11" s="8" customFormat="1" x14ac:dyDescent="0.3">
      <c r="H61" s="9"/>
      <c r="I61" s="9"/>
      <c r="J61" s="9"/>
      <c r="K61" s="9"/>
    </row>
    <row r="62" spans="8:11" s="8" customFormat="1" x14ac:dyDescent="0.3">
      <c r="H62" s="9"/>
      <c r="I62" s="9"/>
      <c r="J62" s="9"/>
      <c r="K62" s="9"/>
    </row>
    <row r="63" spans="8:11" s="8" customFormat="1" x14ac:dyDescent="0.3">
      <c r="H63" s="9"/>
      <c r="I63" s="9"/>
      <c r="J63" s="9"/>
      <c r="K63" s="9"/>
    </row>
    <row r="64" spans="8:11" s="8" customFormat="1" x14ac:dyDescent="0.3">
      <c r="H64" s="9"/>
      <c r="I64" s="9"/>
      <c r="J64" s="9"/>
      <c r="K64" s="9"/>
    </row>
    <row r="65" spans="8:11" s="8" customFormat="1" x14ac:dyDescent="0.3">
      <c r="H65" s="9"/>
      <c r="I65" s="9"/>
      <c r="J65" s="9"/>
      <c r="K65" s="9"/>
    </row>
    <row r="66" spans="8:11" s="8" customFormat="1" x14ac:dyDescent="0.3">
      <c r="H66" s="9"/>
      <c r="I66" s="9"/>
      <c r="J66" s="9"/>
      <c r="K66" s="9"/>
    </row>
    <row r="67" spans="8:11" s="8" customFormat="1" x14ac:dyDescent="0.3">
      <c r="H67" s="9"/>
      <c r="I67" s="9"/>
      <c r="J67" s="9"/>
      <c r="K67" s="9"/>
    </row>
    <row r="68" spans="8:11" s="8" customFormat="1" x14ac:dyDescent="0.3">
      <c r="H68" s="9"/>
      <c r="I68" s="9"/>
      <c r="J68" s="9"/>
      <c r="K68" s="9"/>
    </row>
    <row r="69" spans="8:11" s="8" customFormat="1" x14ac:dyDescent="0.3">
      <c r="H69" s="9"/>
      <c r="I69" s="9"/>
      <c r="J69" s="9"/>
      <c r="K69" s="9"/>
    </row>
    <row r="70" spans="8:11" s="8" customFormat="1" x14ac:dyDescent="0.3">
      <c r="H70" s="9"/>
      <c r="I70" s="9"/>
      <c r="J70" s="9"/>
      <c r="K70" s="9"/>
    </row>
    <row r="71" spans="8:11" s="8" customFormat="1" x14ac:dyDescent="0.3">
      <c r="H71" s="9"/>
      <c r="I71" s="9"/>
      <c r="J71" s="9"/>
      <c r="K71" s="9"/>
    </row>
    <row r="72" spans="8:11" s="8" customFormat="1" x14ac:dyDescent="0.3">
      <c r="H72" s="9"/>
      <c r="I72" s="9"/>
      <c r="J72" s="9"/>
      <c r="K72" s="9"/>
    </row>
    <row r="73" spans="8:11" s="8" customFormat="1" x14ac:dyDescent="0.3">
      <c r="H73" s="9"/>
      <c r="I73" s="9"/>
      <c r="J73" s="9"/>
      <c r="K73" s="9"/>
    </row>
    <row r="74" spans="8:11" s="8" customFormat="1" x14ac:dyDescent="0.3">
      <c r="H74" s="9"/>
      <c r="I74" s="9"/>
      <c r="J74" s="9"/>
      <c r="K74" s="9"/>
    </row>
    <row r="75" spans="8:11" s="8" customFormat="1" x14ac:dyDescent="0.3">
      <c r="H75" s="9"/>
      <c r="I75" s="9"/>
      <c r="J75" s="9"/>
      <c r="K75" s="9"/>
    </row>
    <row r="76" spans="8:11" s="8" customFormat="1" x14ac:dyDescent="0.3">
      <c r="H76" s="9"/>
      <c r="I76" s="9"/>
      <c r="J76" s="9"/>
      <c r="K76" s="9"/>
    </row>
    <row r="77" spans="8:11" s="8" customFormat="1" x14ac:dyDescent="0.3">
      <c r="H77" s="9"/>
      <c r="I77" s="9"/>
      <c r="J77" s="9"/>
      <c r="K77" s="9"/>
    </row>
    <row r="78" spans="8:11" s="8" customFormat="1" x14ac:dyDescent="0.3">
      <c r="H78" s="9"/>
      <c r="I78" s="9"/>
      <c r="J78" s="9"/>
      <c r="K78" s="9"/>
    </row>
    <row r="79" spans="8:11" s="8" customFormat="1" x14ac:dyDescent="0.3">
      <c r="H79" s="9"/>
      <c r="I79" s="9"/>
      <c r="J79" s="9"/>
      <c r="K79" s="9"/>
    </row>
    <row r="80" spans="8:11" s="8" customFormat="1" x14ac:dyDescent="0.3">
      <c r="H80" s="9"/>
      <c r="I80" s="9"/>
      <c r="J80" s="9"/>
      <c r="K80" s="9"/>
    </row>
    <row r="81" spans="8:11" s="8" customFormat="1" x14ac:dyDescent="0.3">
      <c r="H81" s="9"/>
      <c r="I81" s="9"/>
      <c r="J81" s="9"/>
      <c r="K81" s="9"/>
    </row>
    <row r="82" spans="8:11" s="8" customFormat="1" x14ac:dyDescent="0.3">
      <c r="H82" s="9"/>
      <c r="I82" s="9"/>
      <c r="J82" s="9"/>
      <c r="K82" s="9"/>
    </row>
    <row r="83" spans="8:11" s="8" customFormat="1" x14ac:dyDescent="0.3">
      <c r="H83" s="9"/>
      <c r="I83" s="9"/>
      <c r="J83" s="9"/>
      <c r="K83" s="9"/>
    </row>
    <row r="84" spans="8:11" s="8" customFormat="1" x14ac:dyDescent="0.3">
      <c r="H84" s="9"/>
      <c r="I84" s="9"/>
      <c r="J84" s="9"/>
      <c r="K84" s="9"/>
    </row>
    <row r="85" spans="8:11" s="8" customFormat="1" x14ac:dyDescent="0.3">
      <c r="H85" s="9"/>
      <c r="I85" s="9"/>
      <c r="J85" s="9"/>
      <c r="K85" s="9"/>
    </row>
    <row r="86" spans="8:11" s="8" customFormat="1" x14ac:dyDescent="0.3">
      <c r="H86" s="9"/>
      <c r="I86" s="9"/>
      <c r="J86" s="9"/>
      <c r="K86" s="9"/>
    </row>
    <row r="87" spans="8:11" s="8" customFormat="1" x14ac:dyDescent="0.3">
      <c r="H87" s="9"/>
      <c r="I87" s="9"/>
      <c r="J87" s="9"/>
      <c r="K87" s="9"/>
    </row>
    <row r="88" spans="8:11" s="8" customFormat="1" x14ac:dyDescent="0.3">
      <c r="H88" s="9"/>
      <c r="I88" s="9"/>
      <c r="J88" s="9"/>
      <c r="K88" s="9"/>
    </row>
    <row r="89" spans="8:11" s="8" customFormat="1" x14ac:dyDescent="0.3">
      <c r="H89" s="9"/>
      <c r="I89" s="9"/>
      <c r="J89" s="9"/>
      <c r="K89" s="9"/>
    </row>
    <row r="90" spans="8:11" s="8" customFormat="1" x14ac:dyDescent="0.3">
      <c r="H90" s="9"/>
      <c r="I90" s="9"/>
      <c r="J90" s="9"/>
      <c r="K90" s="9"/>
    </row>
    <row r="91" spans="8:11" s="8" customFormat="1" x14ac:dyDescent="0.3">
      <c r="H91" s="9"/>
      <c r="I91" s="9"/>
      <c r="J91" s="9"/>
      <c r="K91" s="9"/>
    </row>
    <row r="92" spans="8:11" s="5" customFormat="1" x14ac:dyDescent="0.3">
      <c r="H92" s="4"/>
      <c r="I92" s="4"/>
      <c r="J92" s="4"/>
      <c r="K92" s="4"/>
    </row>
    <row r="93" spans="8:11" s="5" customFormat="1" x14ac:dyDescent="0.3">
      <c r="H93" s="4"/>
      <c r="I93" s="4"/>
      <c r="J93" s="4"/>
      <c r="K93" s="4"/>
    </row>
    <row r="94" spans="8:11" s="5" customFormat="1" x14ac:dyDescent="0.3">
      <c r="H94" s="4"/>
      <c r="I94" s="4"/>
      <c r="J94" s="4"/>
      <c r="K94" s="4"/>
    </row>
    <row r="95" spans="8:11" s="5" customFormat="1" x14ac:dyDescent="0.3">
      <c r="H95" s="4"/>
      <c r="I95" s="4"/>
      <c r="J95" s="4"/>
      <c r="K95" s="4"/>
    </row>
    <row r="96" spans="8:11" s="5" customFormat="1" x14ac:dyDescent="0.3">
      <c r="H96" s="4"/>
      <c r="I96" s="4"/>
      <c r="J96" s="4"/>
      <c r="K96" s="4"/>
    </row>
    <row r="97" spans="8:11" s="5" customFormat="1" x14ac:dyDescent="0.3">
      <c r="H97" s="4"/>
      <c r="I97" s="4"/>
      <c r="J97" s="4"/>
      <c r="K97" s="4"/>
    </row>
    <row r="98" spans="8:11" s="5" customFormat="1" x14ac:dyDescent="0.3">
      <c r="H98" s="4"/>
      <c r="I98" s="4"/>
      <c r="J98" s="4"/>
      <c r="K98" s="4"/>
    </row>
    <row r="99" spans="8:11" s="5" customFormat="1" x14ac:dyDescent="0.3">
      <c r="H99" s="4"/>
      <c r="I99" s="4"/>
      <c r="J99" s="4"/>
      <c r="K99" s="4"/>
    </row>
    <row r="100" spans="8:11" s="5" customFormat="1" x14ac:dyDescent="0.3">
      <c r="H100" s="4"/>
      <c r="I100" s="4"/>
      <c r="J100" s="4"/>
      <c r="K100" s="4"/>
    </row>
    <row r="101" spans="8:11" s="5" customFormat="1" x14ac:dyDescent="0.3">
      <c r="H101" s="4"/>
      <c r="I101" s="4"/>
      <c r="J101" s="4"/>
      <c r="K101" s="4"/>
    </row>
    <row r="102" spans="8:11" s="5" customFormat="1" x14ac:dyDescent="0.3">
      <c r="H102" s="4"/>
      <c r="I102" s="4"/>
      <c r="J102" s="4"/>
      <c r="K102" s="4"/>
    </row>
    <row r="103" spans="8:11" s="5" customFormat="1" x14ac:dyDescent="0.3">
      <c r="H103" s="4"/>
      <c r="I103" s="4"/>
      <c r="J103" s="4"/>
      <c r="K103" s="4"/>
    </row>
    <row r="104" spans="8:11" s="5" customFormat="1" x14ac:dyDescent="0.3">
      <c r="H104" s="4"/>
      <c r="I104" s="4"/>
      <c r="J104" s="4"/>
      <c r="K104" s="4"/>
    </row>
    <row r="105" spans="8:11" s="5" customFormat="1" x14ac:dyDescent="0.3">
      <c r="H105" s="4"/>
      <c r="I105" s="4"/>
      <c r="J105" s="4"/>
      <c r="K105" s="4"/>
    </row>
    <row r="106" spans="8:11" s="5" customFormat="1" x14ac:dyDescent="0.3">
      <c r="H106" s="4"/>
      <c r="I106" s="4"/>
      <c r="J106" s="4"/>
      <c r="K106" s="4"/>
    </row>
    <row r="107" spans="8:11" s="5" customFormat="1" x14ac:dyDescent="0.3">
      <c r="H107" s="4"/>
      <c r="I107" s="4"/>
      <c r="J107" s="4"/>
      <c r="K107" s="4"/>
    </row>
    <row r="108" spans="8:11" s="5" customFormat="1" x14ac:dyDescent="0.3">
      <c r="H108" s="4"/>
      <c r="I108" s="4"/>
      <c r="J108" s="4"/>
      <c r="K108" s="4"/>
    </row>
    <row r="109" spans="8:11" s="5" customFormat="1" x14ac:dyDescent="0.3">
      <c r="H109" s="4"/>
      <c r="I109" s="4"/>
      <c r="J109" s="4"/>
      <c r="K109" s="4"/>
    </row>
    <row r="110" spans="8:11" s="5" customFormat="1" x14ac:dyDescent="0.3">
      <c r="H110" s="4"/>
      <c r="I110" s="4"/>
      <c r="J110" s="4"/>
      <c r="K110" s="4"/>
    </row>
    <row r="111" spans="8:11" s="5" customFormat="1" x14ac:dyDescent="0.3">
      <c r="H111" s="4"/>
      <c r="I111" s="4"/>
      <c r="J111" s="4"/>
      <c r="K111" s="4"/>
    </row>
    <row r="112" spans="8:11" s="5" customFormat="1" x14ac:dyDescent="0.3">
      <c r="H112" s="4"/>
      <c r="I112" s="4"/>
      <c r="J112" s="4"/>
      <c r="K112" s="4"/>
    </row>
    <row r="113" spans="8:11" s="5" customFormat="1" x14ac:dyDescent="0.3">
      <c r="H113" s="4"/>
      <c r="I113" s="4"/>
      <c r="J113" s="4"/>
      <c r="K113" s="4"/>
    </row>
    <row r="114" spans="8:11" s="5" customFormat="1" x14ac:dyDescent="0.3">
      <c r="H114" s="4"/>
      <c r="I114" s="4"/>
      <c r="J114" s="4"/>
      <c r="K114" s="4"/>
    </row>
    <row r="115" spans="8:11" s="5" customFormat="1" x14ac:dyDescent="0.3">
      <c r="H115" s="4"/>
      <c r="I115" s="4"/>
      <c r="J115" s="4"/>
      <c r="K115" s="4"/>
    </row>
    <row r="116" spans="8:11" s="5" customFormat="1" x14ac:dyDescent="0.3">
      <c r="H116" s="4"/>
      <c r="I116" s="4"/>
      <c r="J116" s="4"/>
      <c r="K116" s="4"/>
    </row>
    <row r="117" spans="8:11" s="5" customFormat="1" x14ac:dyDescent="0.3">
      <c r="H117" s="4"/>
      <c r="I117" s="4"/>
      <c r="J117" s="4"/>
      <c r="K117" s="4"/>
    </row>
    <row r="118" spans="8:11" s="5" customFormat="1" x14ac:dyDescent="0.3">
      <c r="H118" s="4"/>
      <c r="I118" s="4"/>
      <c r="J118" s="4"/>
      <c r="K118" s="4"/>
    </row>
    <row r="119" spans="8:11" s="5" customFormat="1" x14ac:dyDescent="0.3">
      <c r="H119" s="4"/>
      <c r="I119" s="4"/>
      <c r="J119" s="4"/>
      <c r="K119" s="4"/>
    </row>
    <row r="120" spans="8:11" s="5" customFormat="1" x14ac:dyDescent="0.3">
      <c r="H120" s="4"/>
      <c r="I120" s="4"/>
      <c r="J120" s="4"/>
      <c r="K120" s="4"/>
    </row>
    <row r="121" spans="8:11" s="5" customFormat="1" x14ac:dyDescent="0.3">
      <c r="H121" s="4"/>
      <c r="I121" s="4"/>
      <c r="J121" s="4"/>
      <c r="K121" s="4"/>
    </row>
    <row r="122" spans="8:11" s="5" customFormat="1" x14ac:dyDescent="0.3">
      <c r="H122" s="4"/>
      <c r="I122" s="4"/>
      <c r="J122" s="4"/>
      <c r="K122" s="4"/>
    </row>
    <row r="123" spans="8:11" s="5" customFormat="1" x14ac:dyDescent="0.3">
      <c r="H123" s="4"/>
      <c r="I123" s="4"/>
      <c r="J123" s="4"/>
      <c r="K123" s="4"/>
    </row>
    <row r="124" spans="8:11" s="5" customFormat="1" x14ac:dyDescent="0.3">
      <c r="H124" s="4"/>
      <c r="I124" s="4"/>
      <c r="J124" s="4"/>
      <c r="K124" s="4"/>
    </row>
    <row r="125" spans="8:11" s="5" customFormat="1" x14ac:dyDescent="0.3">
      <c r="H125" s="4"/>
      <c r="I125" s="4"/>
      <c r="J125" s="4"/>
      <c r="K125" s="4"/>
    </row>
    <row r="126" spans="8:11" s="5" customFormat="1" x14ac:dyDescent="0.3">
      <c r="H126" s="4"/>
      <c r="I126" s="4"/>
      <c r="J126" s="4"/>
      <c r="K126" s="4"/>
    </row>
    <row r="127" spans="8:11" s="5" customFormat="1" x14ac:dyDescent="0.3">
      <c r="H127" s="4"/>
      <c r="I127" s="4"/>
      <c r="J127" s="4"/>
      <c r="K127" s="4"/>
    </row>
    <row r="128" spans="8:11" s="5" customFormat="1" x14ac:dyDescent="0.3">
      <c r="H128" s="4"/>
      <c r="I128" s="4"/>
      <c r="J128" s="4"/>
      <c r="K128" s="4"/>
    </row>
    <row r="129" spans="8:11" s="5" customFormat="1" x14ac:dyDescent="0.3">
      <c r="H129" s="4"/>
      <c r="I129" s="4"/>
      <c r="J129" s="4"/>
      <c r="K129" s="4"/>
    </row>
    <row r="130" spans="8:11" s="5" customFormat="1" x14ac:dyDescent="0.3">
      <c r="H130" s="4"/>
      <c r="I130" s="4"/>
      <c r="J130" s="4"/>
      <c r="K130" s="4"/>
    </row>
    <row r="131" spans="8:11" s="5" customFormat="1" x14ac:dyDescent="0.3">
      <c r="H131" s="4"/>
      <c r="I131" s="4"/>
      <c r="J131" s="4"/>
      <c r="K131" s="4"/>
    </row>
    <row r="132" spans="8:11" s="5" customFormat="1" x14ac:dyDescent="0.3">
      <c r="H132" s="4"/>
      <c r="I132" s="4"/>
      <c r="J132" s="4"/>
      <c r="K132" s="4"/>
    </row>
    <row r="133" spans="8:11" s="5" customFormat="1" x14ac:dyDescent="0.3">
      <c r="H133" s="4"/>
      <c r="I133" s="4"/>
      <c r="J133" s="4"/>
      <c r="K133" s="4"/>
    </row>
    <row r="134" spans="8:11" s="5" customFormat="1" x14ac:dyDescent="0.3">
      <c r="H134" s="4"/>
      <c r="I134" s="4"/>
      <c r="J134" s="4"/>
      <c r="K134" s="4"/>
    </row>
    <row r="135" spans="8:11" s="5" customFormat="1" x14ac:dyDescent="0.3">
      <c r="H135" s="4"/>
      <c r="I135" s="4"/>
      <c r="J135" s="4"/>
      <c r="K135" s="4"/>
    </row>
    <row r="136" spans="8:11" s="5" customFormat="1" x14ac:dyDescent="0.3">
      <c r="H136" s="4"/>
      <c r="I136" s="4"/>
      <c r="J136" s="4"/>
      <c r="K136" s="4"/>
    </row>
    <row r="137" spans="8:11" s="5" customFormat="1" x14ac:dyDescent="0.3">
      <c r="H137" s="4"/>
      <c r="I137" s="4"/>
      <c r="J137" s="4"/>
      <c r="K137" s="4"/>
    </row>
    <row r="138" spans="8:11" s="5" customFormat="1" x14ac:dyDescent="0.3">
      <c r="H138" s="4"/>
      <c r="I138" s="4"/>
      <c r="J138" s="4"/>
      <c r="K138" s="4"/>
    </row>
    <row r="139" spans="8:11" s="5" customFormat="1" x14ac:dyDescent="0.3">
      <c r="H139" s="4"/>
      <c r="I139" s="4"/>
      <c r="J139" s="4"/>
      <c r="K139" s="4"/>
    </row>
    <row r="140" spans="8:11" s="5" customFormat="1" x14ac:dyDescent="0.3">
      <c r="H140" s="4"/>
      <c r="I140" s="4"/>
      <c r="J140" s="4"/>
      <c r="K140" s="4"/>
    </row>
    <row r="141" spans="8:11" s="5" customFormat="1" x14ac:dyDescent="0.3">
      <c r="H141" s="4"/>
      <c r="I141" s="4"/>
      <c r="J141" s="4"/>
      <c r="K141" s="4"/>
    </row>
    <row r="142" spans="8:11" s="5" customFormat="1" x14ac:dyDescent="0.3">
      <c r="H142" s="4"/>
      <c r="I142" s="4"/>
      <c r="J142" s="4"/>
      <c r="K142" s="4"/>
    </row>
    <row r="143" spans="8:11" s="5" customFormat="1" x14ac:dyDescent="0.3">
      <c r="H143" s="4"/>
      <c r="I143" s="4"/>
      <c r="J143" s="4"/>
      <c r="K143" s="4"/>
    </row>
    <row r="144" spans="8:11" s="5" customFormat="1" x14ac:dyDescent="0.3">
      <c r="H144" s="4"/>
      <c r="I144" s="4"/>
      <c r="J144" s="4"/>
      <c r="K144" s="4"/>
    </row>
    <row r="145" spans="8:11" s="5" customFormat="1" x14ac:dyDescent="0.3">
      <c r="H145" s="4"/>
      <c r="I145" s="4"/>
      <c r="J145" s="4"/>
      <c r="K145" s="4"/>
    </row>
    <row r="146" spans="8:11" s="5" customFormat="1" x14ac:dyDescent="0.3">
      <c r="H146" s="4"/>
      <c r="I146" s="4"/>
      <c r="J146" s="4"/>
      <c r="K146" s="4"/>
    </row>
    <row r="147" spans="8:11" s="5" customFormat="1" x14ac:dyDescent="0.3">
      <c r="H147" s="4"/>
      <c r="I147" s="4"/>
      <c r="J147" s="4"/>
      <c r="K147" s="4"/>
    </row>
    <row r="148" spans="8:11" s="5" customFormat="1" x14ac:dyDescent="0.3">
      <c r="H148" s="4"/>
      <c r="I148" s="4"/>
      <c r="J148" s="4"/>
      <c r="K148" s="4"/>
    </row>
    <row r="149" spans="8:11" s="5" customFormat="1" x14ac:dyDescent="0.3">
      <c r="H149" s="4"/>
      <c r="I149" s="4"/>
      <c r="J149" s="4"/>
      <c r="K149" s="4"/>
    </row>
    <row r="150" spans="8:11" s="5" customFormat="1" x14ac:dyDescent="0.3">
      <c r="H150" s="4"/>
      <c r="I150" s="4"/>
      <c r="J150" s="4"/>
      <c r="K150" s="4"/>
    </row>
    <row r="151" spans="8:11" s="5" customFormat="1" x14ac:dyDescent="0.3">
      <c r="H151" s="4"/>
      <c r="I151" s="4"/>
      <c r="J151" s="4"/>
      <c r="K151" s="4"/>
    </row>
    <row r="152" spans="8:11" s="5" customFormat="1" x14ac:dyDescent="0.3">
      <c r="H152" s="4"/>
      <c r="I152" s="4"/>
      <c r="J152" s="4"/>
      <c r="K152" s="4"/>
    </row>
    <row r="153" spans="8:11" s="5" customFormat="1" x14ac:dyDescent="0.3">
      <c r="H153" s="4"/>
      <c r="I153" s="4"/>
      <c r="J153" s="4"/>
      <c r="K153" s="4"/>
    </row>
    <row r="154" spans="8:11" s="5" customFormat="1" x14ac:dyDescent="0.3">
      <c r="H154" s="4"/>
      <c r="I154" s="4"/>
      <c r="J154" s="4"/>
      <c r="K154" s="4"/>
    </row>
    <row r="155" spans="8:11" s="5" customFormat="1" x14ac:dyDescent="0.3">
      <c r="H155" s="4"/>
      <c r="I155" s="4"/>
      <c r="J155" s="4"/>
      <c r="K155" s="4"/>
    </row>
    <row r="156" spans="8:11" s="5" customFormat="1" x14ac:dyDescent="0.3">
      <c r="H156" s="4"/>
      <c r="I156" s="4"/>
      <c r="J156" s="4"/>
      <c r="K156" s="4"/>
    </row>
    <row r="157" spans="8:11" s="5" customFormat="1" x14ac:dyDescent="0.3">
      <c r="H157" s="4"/>
      <c r="I157" s="4"/>
      <c r="J157" s="4"/>
      <c r="K157" s="4"/>
    </row>
    <row r="158" spans="8:11" s="5" customFormat="1" x14ac:dyDescent="0.3">
      <c r="H158" s="4"/>
      <c r="I158" s="4"/>
      <c r="J158" s="4"/>
      <c r="K158" s="4"/>
    </row>
    <row r="159" spans="8:11" s="5" customFormat="1" x14ac:dyDescent="0.3">
      <c r="H159" s="4"/>
      <c r="I159" s="4"/>
      <c r="J159" s="4"/>
      <c r="K159" s="4"/>
    </row>
    <row r="160" spans="8:11" s="5" customFormat="1" x14ac:dyDescent="0.3">
      <c r="H160" s="4"/>
      <c r="I160" s="4"/>
      <c r="J160" s="4"/>
      <c r="K160" s="4"/>
    </row>
    <row r="161" spans="8:11" s="5" customFormat="1" x14ac:dyDescent="0.3">
      <c r="H161" s="4"/>
      <c r="I161" s="4"/>
      <c r="J161" s="4"/>
      <c r="K161" s="4"/>
    </row>
    <row r="162" spans="8:11" s="5" customFormat="1" x14ac:dyDescent="0.3">
      <c r="H162" s="4"/>
      <c r="I162" s="4"/>
      <c r="J162" s="4"/>
      <c r="K162" s="4"/>
    </row>
    <row r="163" spans="8:11" s="5" customFormat="1" x14ac:dyDescent="0.3">
      <c r="H163" s="4"/>
      <c r="I163" s="4"/>
      <c r="J163" s="4"/>
      <c r="K163" s="4"/>
    </row>
    <row r="164" spans="8:11" s="5" customFormat="1" x14ac:dyDescent="0.3">
      <c r="H164" s="4"/>
      <c r="I164" s="4"/>
      <c r="J164" s="4"/>
      <c r="K164" s="4"/>
    </row>
    <row r="165" spans="8:11" s="5" customFormat="1" x14ac:dyDescent="0.3">
      <c r="H165" s="4"/>
      <c r="I165" s="4"/>
      <c r="J165" s="4"/>
      <c r="K165" s="4"/>
    </row>
    <row r="166" spans="8:11" s="5" customFormat="1" x14ac:dyDescent="0.3">
      <c r="H166" s="4"/>
      <c r="I166" s="4"/>
      <c r="J166" s="4"/>
      <c r="K166" s="4"/>
    </row>
    <row r="167" spans="8:11" s="5" customFormat="1" x14ac:dyDescent="0.3">
      <c r="H167" s="4"/>
      <c r="I167" s="4"/>
      <c r="J167" s="4"/>
      <c r="K167" s="4"/>
    </row>
    <row r="168" spans="8:11" s="5" customFormat="1" x14ac:dyDescent="0.3">
      <c r="H168" s="4"/>
      <c r="I168" s="4"/>
      <c r="J168" s="4"/>
      <c r="K168" s="4"/>
    </row>
    <row r="169" spans="8:11" s="5" customFormat="1" x14ac:dyDescent="0.3">
      <c r="H169" s="4"/>
      <c r="I169" s="4"/>
      <c r="J169" s="4"/>
      <c r="K169" s="4"/>
    </row>
    <row r="170" spans="8:11" s="5" customFormat="1" x14ac:dyDescent="0.3">
      <c r="H170" s="4"/>
      <c r="I170" s="4"/>
      <c r="J170" s="4"/>
      <c r="K170" s="4"/>
    </row>
    <row r="171" spans="8:11" s="5" customFormat="1" x14ac:dyDescent="0.3">
      <c r="H171" s="4"/>
      <c r="I171" s="4"/>
      <c r="J171" s="4"/>
      <c r="K171" s="4"/>
    </row>
    <row r="172" spans="8:11" s="5" customFormat="1" x14ac:dyDescent="0.3">
      <c r="H172" s="4"/>
      <c r="I172" s="4"/>
      <c r="J172" s="4"/>
      <c r="K172" s="4"/>
    </row>
    <row r="173" spans="8:11" s="5" customFormat="1" x14ac:dyDescent="0.3">
      <c r="H173" s="4"/>
      <c r="I173" s="4"/>
      <c r="J173" s="4"/>
      <c r="K173" s="4"/>
    </row>
    <row r="174" spans="8:11" s="5" customFormat="1" x14ac:dyDescent="0.3">
      <c r="H174" s="4"/>
      <c r="I174" s="4"/>
      <c r="J174" s="4"/>
      <c r="K174" s="4"/>
    </row>
    <row r="175" spans="8:11" s="5" customFormat="1" x14ac:dyDescent="0.3">
      <c r="H175" s="4"/>
      <c r="I175" s="4"/>
      <c r="J175" s="4"/>
      <c r="K175" s="4"/>
    </row>
    <row r="176" spans="8:11" s="5" customFormat="1" x14ac:dyDescent="0.3">
      <c r="H176" s="4"/>
      <c r="I176" s="4"/>
      <c r="J176" s="4"/>
      <c r="K176" s="4"/>
    </row>
    <row r="177" spans="8:11" s="5" customFormat="1" x14ac:dyDescent="0.3">
      <c r="H177" s="4"/>
      <c r="I177" s="4"/>
      <c r="J177" s="4"/>
      <c r="K177" s="4"/>
    </row>
    <row r="178" spans="8:11" s="5" customFormat="1" x14ac:dyDescent="0.3">
      <c r="H178" s="4"/>
      <c r="I178" s="4"/>
      <c r="J178" s="4"/>
      <c r="K178" s="4"/>
    </row>
    <row r="179" spans="8:11" s="5" customFormat="1" x14ac:dyDescent="0.3">
      <c r="H179" s="4"/>
      <c r="I179" s="4"/>
      <c r="J179" s="4"/>
      <c r="K179" s="4"/>
    </row>
    <row r="180" spans="8:11" s="5" customFormat="1" x14ac:dyDescent="0.3">
      <c r="H180" s="4"/>
      <c r="I180" s="4"/>
      <c r="J180" s="4"/>
      <c r="K180" s="4"/>
    </row>
    <row r="181" spans="8:11" s="5" customFormat="1" x14ac:dyDescent="0.3">
      <c r="H181" s="4"/>
      <c r="I181" s="4"/>
      <c r="J181" s="4"/>
      <c r="K181" s="4"/>
    </row>
    <row r="182" spans="8:11" s="5" customFormat="1" x14ac:dyDescent="0.3">
      <c r="H182" s="4"/>
      <c r="I182" s="4"/>
      <c r="J182" s="4"/>
      <c r="K182" s="4"/>
    </row>
    <row r="183" spans="8:11" s="5" customFormat="1" x14ac:dyDescent="0.3">
      <c r="H183" s="4"/>
      <c r="I183" s="4"/>
      <c r="J183" s="4"/>
      <c r="K183" s="4"/>
    </row>
    <row r="184" spans="8:11" s="5" customFormat="1" x14ac:dyDescent="0.3">
      <c r="H184" s="4"/>
      <c r="I184" s="4"/>
      <c r="J184" s="4"/>
      <c r="K184" s="4"/>
    </row>
    <row r="185" spans="8:11" s="5" customFormat="1" x14ac:dyDescent="0.3">
      <c r="H185" s="4"/>
      <c r="I185" s="4"/>
      <c r="J185" s="4"/>
      <c r="K185" s="4"/>
    </row>
    <row r="186" spans="8:11" s="5" customFormat="1" x14ac:dyDescent="0.3">
      <c r="H186" s="4"/>
      <c r="I186" s="4"/>
      <c r="J186" s="4"/>
      <c r="K186" s="4"/>
    </row>
    <row r="187" spans="8:11" s="5" customFormat="1" x14ac:dyDescent="0.3">
      <c r="H187" s="4"/>
      <c r="I187" s="4"/>
      <c r="J187" s="4"/>
      <c r="K187" s="4"/>
    </row>
    <row r="188" spans="8:11" s="5" customFormat="1" x14ac:dyDescent="0.3">
      <c r="H188" s="4"/>
      <c r="I188" s="4"/>
      <c r="J188" s="4"/>
      <c r="K188" s="4"/>
    </row>
    <row r="189" spans="8:11" s="5" customFormat="1" x14ac:dyDescent="0.3">
      <c r="H189" s="4"/>
      <c r="I189" s="4"/>
      <c r="J189" s="4"/>
      <c r="K189" s="4"/>
    </row>
    <row r="190" spans="8:11" s="5" customFormat="1" x14ac:dyDescent="0.3">
      <c r="H190" s="4"/>
      <c r="I190" s="4"/>
      <c r="J190" s="4"/>
      <c r="K190" s="4"/>
    </row>
    <row r="191" spans="8:11" s="5" customFormat="1" x14ac:dyDescent="0.3">
      <c r="H191" s="4"/>
      <c r="I191" s="4"/>
      <c r="J191" s="4"/>
      <c r="K191" s="4"/>
    </row>
    <row r="192" spans="8:11" s="5" customFormat="1" x14ac:dyDescent="0.3">
      <c r="H192" s="4"/>
      <c r="I192" s="4"/>
      <c r="J192" s="4"/>
      <c r="K192" s="4"/>
    </row>
    <row r="193" spans="8:11" s="5" customFormat="1" x14ac:dyDescent="0.3">
      <c r="H193" s="4"/>
      <c r="I193" s="4"/>
      <c r="J193" s="4"/>
      <c r="K193" s="4"/>
    </row>
    <row r="194" spans="8:11" s="5" customFormat="1" x14ac:dyDescent="0.3">
      <c r="H194" s="4"/>
      <c r="I194" s="4"/>
      <c r="J194" s="4"/>
      <c r="K194" s="4"/>
    </row>
    <row r="195" spans="8:11" s="5" customFormat="1" x14ac:dyDescent="0.3">
      <c r="H195" s="4"/>
      <c r="I195" s="4"/>
      <c r="J195" s="4"/>
      <c r="K195" s="4"/>
    </row>
    <row r="196" spans="8:11" s="5" customFormat="1" x14ac:dyDescent="0.3">
      <c r="H196" s="4"/>
      <c r="I196" s="4"/>
      <c r="J196" s="4"/>
      <c r="K196" s="4"/>
    </row>
    <row r="197" spans="8:11" s="5" customFormat="1" x14ac:dyDescent="0.3">
      <c r="H197" s="4"/>
      <c r="I197" s="4"/>
      <c r="J197" s="4"/>
      <c r="K197" s="4"/>
    </row>
    <row r="198" spans="8:11" s="5" customFormat="1" x14ac:dyDescent="0.3">
      <c r="H198" s="4"/>
      <c r="I198" s="4"/>
      <c r="J198" s="4"/>
      <c r="K198" s="4"/>
    </row>
    <row r="199" spans="8:11" s="5" customFormat="1" x14ac:dyDescent="0.3">
      <c r="H199" s="4"/>
      <c r="I199" s="4"/>
      <c r="J199" s="4"/>
      <c r="K199" s="4"/>
    </row>
    <row r="200" spans="8:11" s="5" customFormat="1" x14ac:dyDescent="0.3">
      <c r="H200" s="4"/>
      <c r="I200" s="4"/>
      <c r="J200" s="4"/>
      <c r="K200" s="4"/>
    </row>
    <row r="201" spans="8:11" s="5" customFormat="1" x14ac:dyDescent="0.3">
      <c r="H201" s="4"/>
      <c r="I201" s="4"/>
      <c r="J201" s="4"/>
      <c r="K201" s="4"/>
    </row>
    <row r="202" spans="8:11" s="5" customFormat="1" x14ac:dyDescent="0.3">
      <c r="H202" s="4"/>
      <c r="I202" s="4"/>
      <c r="J202" s="4"/>
      <c r="K202" s="4"/>
    </row>
    <row r="203" spans="8:11" s="5" customFormat="1" x14ac:dyDescent="0.3">
      <c r="H203" s="4"/>
      <c r="I203" s="4"/>
      <c r="J203" s="4"/>
      <c r="K203" s="4"/>
    </row>
    <row r="204" spans="8:11" s="5" customFormat="1" x14ac:dyDescent="0.3">
      <c r="H204" s="4"/>
      <c r="I204" s="4"/>
      <c r="J204" s="4"/>
      <c r="K204" s="4"/>
    </row>
    <row r="205" spans="8:11" s="5" customFormat="1" x14ac:dyDescent="0.3">
      <c r="H205" s="4"/>
      <c r="I205" s="4"/>
      <c r="J205" s="4"/>
      <c r="K205" s="4"/>
    </row>
    <row r="206" spans="8:11" s="5" customFormat="1" x14ac:dyDescent="0.3">
      <c r="H206" s="4"/>
      <c r="I206" s="4"/>
      <c r="J206" s="4"/>
      <c r="K206" s="4"/>
    </row>
    <row r="207" spans="8:11" s="5" customFormat="1" x14ac:dyDescent="0.3">
      <c r="H207" s="4"/>
      <c r="I207" s="4"/>
      <c r="J207" s="4"/>
      <c r="K207" s="4"/>
    </row>
    <row r="208" spans="8:11" s="5" customFormat="1" x14ac:dyDescent="0.3">
      <c r="H208" s="4"/>
      <c r="I208" s="4"/>
      <c r="J208" s="4"/>
      <c r="K208" s="4"/>
    </row>
    <row r="209" spans="8:11" s="5" customFormat="1" x14ac:dyDescent="0.3">
      <c r="H209" s="4"/>
      <c r="I209" s="4"/>
      <c r="J209" s="4"/>
      <c r="K209" s="4"/>
    </row>
    <row r="210" spans="8:11" s="5" customFormat="1" x14ac:dyDescent="0.3">
      <c r="H210" s="4"/>
      <c r="I210" s="4"/>
      <c r="J210" s="4"/>
      <c r="K210" s="4"/>
    </row>
    <row r="211" spans="8:11" s="5" customFormat="1" x14ac:dyDescent="0.3">
      <c r="H211" s="4"/>
      <c r="I211" s="4"/>
      <c r="J211" s="4"/>
      <c r="K211" s="4"/>
    </row>
    <row r="212" spans="8:11" s="5" customFormat="1" x14ac:dyDescent="0.3">
      <c r="H212" s="4"/>
      <c r="I212" s="4"/>
      <c r="J212" s="4"/>
      <c r="K212" s="4"/>
    </row>
    <row r="213" spans="8:11" s="5" customFormat="1" x14ac:dyDescent="0.3">
      <c r="H213" s="4"/>
      <c r="I213" s="4"/>
      <c r="J213" s="4"/>
      <c r="K213" s="4"/>
    </row>
    <row r="214" spans="8:11" s="5" customFormat="1" x14ac:dyDescent="0.3">
      <c r="H214" s="4"/>
      <c r="I214" s="4"/>
      <c r="J214" s="4"/>
      <c r="K214" s="4"/>
    </row>
    <row r="215" spans="8:11" s="5" customFormat="1" x14ac:dyDescent="0.3">
      <c r="H215" s="4"/>
      <c r="I215" s="4"/>
      <c r="J215" s="4"/>
      <c r="K215" s="4"/>
    </row>
    <row r="216" spans="8:11" s="5" customFormat="1" x14ac:dyDescent="0.3">
      <c r="H216" s="4"/>
      <c r="I216" s="4"/>
      <c r="J216" s="4"/>
      <c r="K216" s="4"/>
    </row>
    <row r="217" spans="8:11" s="5" customFormat="1" x14ac:dyDescent="0.3">
      <c r="H217" s="4"/>
      <c r="I217" s="4"/>
      <c r="J217" s="4"/>
      <c r="K217" s="4"/>
    </row>
    <row r="218" spans="8:11" s="5" customFormat="1" x14ac:dyDescent="0.3">
      <c r="H218" s="4"/>
      <c r="I218" s="4"/>
      <c r="J218" s="4"/>
      <c r="K218" s="4"/>
    </row>
    <row r="219" spans="8:11" s="5" customFormat="1" x14ac:dyDescent="0.3">
      <c r="H219" s="4"/>
      <c r="I219" s="4"/>
      <c r="J219" s="4"/>
      <c r="K219" s="4"/>
    </row>
    <row r="220" spans="8:11" s="5" customFormat="1" x14ac:dyDescent="0.3">
      <c r="H220" s="4"/>
      <c r="I220" s="4"/>
      <c r="J220" s="4"/>
      <c r="K220" s="4"/>
    </row>
    <row r="221" spans="8:11" s="5" customFormat="1" x14ac:dyDescent="0.3">
      <c r="H221" s="4"/>
      <c r="I221" s="4"/>
      <c r="J221" s="4"/>
      <c r="K221" s="4"/>
    </row>
    <row r="222" spans="8:11" s="5" customFormat="1" x14ac:dyDescent="0.3">
      <c r="H222" s="4"/>
      <c r="I222" s="4"/>
      <c r="J222" s="4"/>
      <c r="K222" s="4"/>
    </row>
    <row r="223" spans="8:11" s="5" customFormat="1" x14ac:dyDescent="0.3">
      <c r="H223" s="4"/>
      <c r="I223" s="4"/>
      <c r="J223" s="4"/>
      <c r="K223" s="4"/>
    </row>
    <row r="224" spans="8:11" s="5" customFormat="1" x14ac:dyDescent="0.3">
      <c r="H224" s="4"/>
      <c r="I224" s="4"/>
      <c r="J224" s="4"/>
      <c r="K224" s="4"/>
    </row>
    <row r="225" spans="8:11" s="5" customFormat="1" x14ac:dyDescent="0.3">
      <c r="H225" s="4"/>
      <c r="I225" s="4"/>
      <c r="J225" s="4"/>
      <c r="K225" s="4"/>
    </row>
    <row r="226" spans="8:11" s="5" customFormat="1" x14ac:dyDescent="0.3">
      <c r="H226" s="4"/>
      <c r="I226" s="4"/>
      <c r="J226" s="4"/>
      <c r="K226" s="4"/>
    </row>
    <row r="227" spans="8:11" s="5" customFormat="1" x14ac:dyDescent="0.3">
      <c r="H227" s="4"/>
      <c r="I227" s="4"/>
      <c r="J227" s="4"/>
      <c r="K227" s="4"/>
    </row>
    <row r="228" spans="8:11" s="5" customFormat="1" x14ac:dyDescent="0.3">
      <c r="H228" s="4"/>
      <c r="I228" s="4"/>
      <c r="J228" s="4"/>
      <c r="K228" s="4"/>
    </row>
    <row r="229" spans="8:11" s="5" customFormat="1" x14ac:dyDescent="0.3">
      <c r="H229" s="4"/>
      <c r="I229" s="4"/>
      <c r="J229" s="4"/>
      <c r="K229" s="4"/>
    </row>
    <row r="230" spans="8:11" s="5" customFormat="1" x14ac:dyDescent="0.3">
      <c r="H230" s="4"/>
      <c r="I230" s="4"/>
      <c r="J230" s="4"/>
      <c r="K230" s="4"/>
    </row>
    <row r="231" spans="8:11" s="5" customFormat="1" x14ac:dyDescent="0.3">
      <c r="H231" s="4"/>
      <c r="I231" s="4"/>
      <c r="J231" s="4"/>
      <c r="K231" s="4"/>
    </row>
    <row r="232" spans="8:11" s="5" customFormat="1" x14ac:dyDescent="0.3">
      <c r="H232" s="4"/>
      <c r="I232" s="4"/>
      <c r="J232" s="4"/>
      <c r="K232" s="4"/>
    </row>
    <row r="233" spans="8:11" s="5" customFormat="1" x14ac:dyDescent="0.3">
      <c r="H233" s="4"/>
      <c r="I233" s="4"/>
      <c r="J233" s="4"/>
      <c r="K233" s="4"/>
    </row>
    <row r="234" spans="8:11" s="5" customFormat="1" x14ac:dyDescent="0.3">
      <c r="H234" s="4"/>
      <c r="I234" s="4"/>
      <c r="J234" s="4"/>
      <c r="K234" s="4"/>
    </row>
    <row r="235" spans="8:11" s="5" customFormat="1" x14ac:dyDescent="0.3">
      <c r="H235" s="4"/>
      <c r="I235" s="4"/>
      <c r="J235" s="4"/>
      <c r="K235" s="4"/>
    </row>
    <row r="236" spans="8:11" s="5" customFormat="1" x14ac:dyDescent="0.3">
      <c r="H236" s="4"/>
      <c r="I236" s="4"/>
      <c r="J236" s="4"/>
      <c r="K236" s="4"/>
    </row>
    <row r="237" spans="8:11" s="5" customFormat="1" x14ac:dyDescent="0.3">
      <c r="H237" s="4"/>
      <c r="I237" s="4"/>
      <c r="J237" s="4"/>
      <c r="K237" s="4"/>
    </row>
    <row r="238" spans="8:11" s="5" customFormat="1" x14ac:dyDescent="0.3">
      <c r="H238" s="4"/>
      <c r="I238" s="4"/>
      <c r="J238" s="4"/>
      <c r="K238" s="4"/>
    </row>
    <row r="239" spans="8:11" s="5" customFormat="1" x14ac:dyDescent="0.3">
      <c r="H239" s="4"/>
      <c r="I239" s="4"/>
      <c r="J239" s="4"/>
      <c r="K239" s="4"/>
    </row>
    <row r="240" spans="8:11" s="5" customFormat="1" x14ac:dyDescent="0.3">
      <c r="H240" s="4"/>
      <c r="I240" s="4"/>
      <c r="J240" s="4"/>
      <c r="K240" s="4"/>
    </row>
    <row r="241" spans="8:11" s="5" customFormat="1" x14ac:dyDescent="0.3">
      <c r="H241" s="4"/>
      <c r="I241" s="4"/>
      <c r="J241" s="4"/>
      <c r="K241" s="4"/>
    </row>
    <row r="242" spans="8:11" s="5" customFormat="1" x14ac:dyDescent="0.3">
      <c r="H242" s="4"/>
      <c r="I242" s="4"/>
      <c r="J242" s="4"/>
      <c r="K242" s="4"/>
    </row>
    <row r="243" spans="8:11" s="5" customFormat="1" x14ac:dyDescent="0.3">
      <c r="H243" s="4"/>
      <c r="I243" s="4"/>
      <c r="J243" s="4"/>
      <c r="K243" s="4"/>
    </row>
    <row r="244" spans="8:11" s="5" customFormat="1" x14ac:dyDescent="0.3">
      <c r="H244" s="4"/>
      <c r="I244" s="4"/>
      <c r="J244" s="4"/>
      <c r="K244" s="4"/>
    </row>
    <row r="245" spans="8:11" s="5" customFormat="1" x14ac:dyDescent="0.3">
      <c r="H245" s="4"/>
      <c r="I245" s="4"/>
      <c r="J245" s="4"/>
      <c r="K245" s="4"/>
    </row>
    <row r="246" spans="8:11" s="5" customFormat="1" x14ac:dyDescent="0.3">
      <c r="H246" s="4"/>
      <c r="I246" s="4"/>
      <c r="J246" s="4"/>
      <c r="K246" s="4"/>
    </row>
    <row r="247" spans="8:11" s="5" customFormat="1" x14ac:dyDescent="0.3">
      <c r="H247" s="4"/>
      <c r="I247" s="4"/>
      <c r="J247" s="4"/>
      <c r="K247" s="4"/>
    </row>
    <row r="248" spans="8:11" s="5" customFormat="1" x14ac:dyDescent="0.3">
      <c r="H248" s="4"/>
      <c r="I248" s="4"/>
      <c r="J248" s="4"/>
      <c r="K248" s="4"/>
    </row>
    <row r="249" spans="8:11" s="5" customFormat="1" x14ac:dyDescent="0.3">
      <c r="H249" s="4"/>
      <c r="I249" s="4"/>
      <c r="J249" s="4"/>
      <c r="K249" s="4"/>
    </row>
    <row r="250" spans="8:11" s="5" customFormat="1" x14ac:dyDescent="0.3">
      <c r="H250" s="4"/>
      <c r="I250" s="4"/>
      <c r="J250" s="4"/>
      <c r="K250" s="4"/>
    </row>
    <row r="251" spans="8:11" s="5" customFormat="1" x14ac:dyDescent="0.3">
      <c r="H251" s="4"/>
      <c r="I251" s="4"/>
      <c r="J251" s="4"/>
      <c r="K251" s="4"/>
    </row>
    <row r="252" spans="8:11" s="5" customFormat="1" x14ac:dyDescent="0.3">
      <c r="H252" s="4"/>
      <c r="I252" s="4"/>
      <c r="J252" s="4"/>
      <c r="K252" s="4"/>
    </row>
    <row r="253" spans="8:11" s="5" customFormat="1" x14ac:dyDescent="0.3">
      <c r="H253" s="4"/>
      <c r="I253" s="4"/>
      <c r="J253" s="4"/>
      <c r="K253" s="4"/>
    </row>
    <row r="254" spans="8:11" s="5" customFormat="1" x14ac:dyDescent="0.3">
      <c r="H254" s="4"/>
      <c r="I254" s="4"/>
      <c r="J254" s="4"/>
      <c r="K254" s="4"/>
    </row>
    <row r="255" spans="8:11" s="5" customFormat="1" x14ac:dyDescent="0.3">
      <c r="H255" s="4"/>
      <c r="I255" s="4"/>
      <c r="J255" s="4"/>
      <c r="K255" s="4"/>
    </row>
    <row r="256" spans="8:11" s="5" customFormat="1" x14ac:dyDescent="0.3">
      <c r="H256" s="4"/>
      <c r="I256" s="4"/>
      <c r="J256" s="4"/>
      <c r="K256" s="4"/>
    </row>
    <row r="257" spans="8:11" s="5" customFormat="1" x14ac:dyDescent="0.3">
      <c r="H257" s="4"/>
      <c r="I257" s="4"/>
      <c r="J257" s="4"/>
      <c r="K257" s="4"/>
    </row>
    <row r="258" spans="8:11" s="5" customFormat="1" x14ac:dyDescent="0.3">
      <c r="H258" s="4"/>
      <c r="I258" s="4"/>
      <c r="J258" s="4"/>
      <c r="K258" s="4"/>
    </row>
    <row r="259" spans="8:11" s="5" customFormat="1" x14ac:dyDescent="0.3">
      <c r="H259" s="4"/>
      <c r="I259" s="4"/>
      <c r="J259" s="4"/>
      <c r="K259" s="4"/>
    </row>
    <row r="260" spans="8:11" s="5" customFormat="1" x14ac:dyDescent="0.3">
      <c r="H260" s="4"/>
      <c r="I260" s="4"/>
      <c r="J260" s="4"/>
      <c r="K260" s="4"/>
    </row>
    <row r="261" spans="8:11" s="5" customFormat="1" x14ac:dyDescent="0.3">
      <c r="H261" s="4"/>
      <c r="I261" s="4"/>
      <c r="J261" s="4"/>
      <c r="K261" s="4"/>
    </row>
    <row r="262" spans="8:11" s="5" customFormat="1" x14ac:dyDescent="0.3">
      <c r="H262" s="4"/>
      <c r="I262" s="4"/>
      <c r="J262" s="4"/>
      <c r="K262" s="4"/>
    </row>
    <row r="263" spans="8:11" s="5" customFormat="1" x14ac:dyDescent="0.3">
      <c r="H263" s="4"/>
      <c r="I263" s="4"/>
      <c r="J263" s="4"/>
      <c r="K263" s="4"/>
    </row>
    <row r="264" spans="8:11" s="5" customFormat="1" x14ac:dyDescent="0.3">
      <c r="H264" s="4"/>
      <c r="I264" s="4"/>
      <c r="J264" s="4"/>
      <c r="K264" s="4"/>
    </row>
    <row r="265" spans="8:11" s="5" customFormat="1" x14ac:dyDescent="0.3">
      <c r="H265" s="4"/>
      <c r="I265" s="4"/>
      <c r="J265" s="4"/>
      <c r="K265" s="4"/>
    </row>
    <row r="266" spans="8:11" s="5" customFormat="1" x14ac:dyDescent="0.3">
      <c r="H266" s="4"/>
      <c r="I266" s="4"/>
      <c r="J266" s="4"/>
      <c r="K266" s="4"/>
    </row>
    <row r="267" spans="8:11" s="5" customFormat="1" x14ac:dyDescent="0.3">
      <c r="H267" s="4"/>
      <c r="I267" s="4"/>
      <c r="J267" s="4"/>
      <c r="K267" s="4"/>
    </row>
    <row r="268" spans="8:11" s="5" customFormat="1" x14ac:dyDescent="0.3">
      <c r="H268" s="4"/>
      <c r="I268" s="4"/>
      <c r="J268" s="4"/>
      <c r="K268" s="4"/>
    </row>
    <row r="269" spans="8:11" s="5" customFormat="1" x14ac:dyDescent="0.3">
      <c r="H269" s="4"/>
      <c r="I269" s="4"/>
      <c r="J269" s="4"/>
      <c r="K269" s="4"/>
    </row>
    <row r="270" spans="8:11" s="5" customFormat="1" x14ac:dyDescent="0.3">
      <c r="H270" s="4"/>
      <c r="I270" s="4"/>
      <c r="J270" s="4"/>
      <c r="K270" s="4"/>
    </row>
    <row r="271" spans="8:11" s="5" customFormat="1" x14ac:dyDescent="0.3">
      <c r="H271" s="4"/>
      <c r="I271" s="4"/>
      <c r="J271" s="4"/>
      <c r="K271" s="4"/>
    </row>
    <row r="272" spans="8:11" s="5" customFormat="1" x14ac:dyDescent="0.3">
      <c r="H272" s="4"/>
      <c r="I272" s="4"/>
      <c r="J272" s="4"/>
      <c r="K272" s="4"/>
    </row>
    <row r="273" spans="8:11" s="5" customFormat="1" x14ac:dyDescent="0.3">
      <c r="H273" s="4"/>
      <c r="I273" s="4"/>
      <c r="J273" s="4"/>
      <c r="K273" s="4"/>
    </row>
    <row r="274" spans="8:11" s="5" customFormat="1" x14ac:dyDescent="0.3">
      <c r="H274" s="4"/>
      <c r="I274" s="4"/>
      <c r="J274" s="4"/>
      <c r="K274" s="4"/>
    </row>
    <row r="275" spans="8:11" s="5" customFormat="1" x14ac:dyDescent="0.3">
      <c r="H275" s="4"/>
      <c r="I275" s="4"/>
      <c r="J275" s="4"/>
      <c r="K275" s="4"/>
    </row>
    <row r="276" spans="8:11" s="5" customFormat="1" x14ac:dyDescent="0.3">
      <c r="H276" s="4"/>
      <c r="I276" s="4"/>
      <c r="J276" s="4"/>
      <c r="K276" s="4"/>
    </row>
    <row r="277" spans="8:11" s="5" customFormat="1" x14ac:dyDescent="0.3">
      <c r="H277" s="4"/>
      <c r="I277" s="4"/>
      <c r="J277" s="4"/>
      <c r="K277" s="4"/>
    </row>
    <row r="278" spans="8:11" s="5" customFormat="1" x14ac:dyDescent="0.3">
      <c r="H278" s="4"/>
      <c r="I278" s="4"/>
      <c r="J278" s="4"/>
      <c r="K278" s="4"/>
    </row>
    <row r="279" spans="8:11" s="5" customFormat="1" x14ac:dyDescent="0.3">
      <c r="H279" s="4"/>
      <c r="I279" s="4"/>
      <c r="J279" s="4"/>
      <c r="K279" s="4"/>
    </row>
    <row r="280" spans="8:11" s="5" customFormat="1" x14ac:dyDescent="0.3">
      <c r="H280" s="4"/>
      <c r="I280" s="4"/>
      <c r="J280" s="4"/>
      <c r="K280" s="4"/>
    </row>
    <row r="281" spans="8:11" s="5" customFormat="1" x14ac:dyDescent="0.3">
      <c r="H281" s="4"/>
      <c r="I281" s="4"/>
      <c r="J281" s="4"/>
      <c r="K281" s="4"/>
    </row>
    <row r="282" spans="8:11" s="5" customFormat="1" x14ac:dyDescent="0.3">
      <c r="H282" s="4"/>
      <c r="I282" s="4"/>
      <c r="J282" s="4"/>
      <c r="K282" s="4"/>
    </row>
    <row r="283" spans="8:11" s="5" customFormat="1" x14ac:dyDescent="0.3">
      <c r="H283" s="4"/>
      <c r="I283" s="4"/>
      <c r="J283" s="4"/>
      <c r="K283" s="4"/>
    </row>
    <row r="284" spans="8:11" s="5" customFormat="1" x14ac:dyDescent="0.3">
      <c r="H284" s="4"/>
      <c r="I284" s="4"/>
      <c r="J284" s="4"/>
      <c r="K284" s="4"/>
    </row>
    <row r="285" spans="8:11" s="5" customFormat="1" x14ac:dyDescent="0.3">
      <c r="H285" s="4"/>
      <c r="I285" s="4"/>
      <c r="J285" s="4"/>
      <c r="K285" s="4"/>
    </row>
    <row r="286" spans="8:11" s="5" customFormat="1" x14ac:dyDescent="0.3">
      <c r="H286" s="4"/>
      <c r="I286" s="4"/>
      <c r="J286" s="4"/>
      <c r="K286" s="4"/>
    </row>
    <row r="287" spans="8:11" s="5" customFormat="1" x14ac:dyDescent="0.3">
      <c r="H287" s="4"/>
      <c r="I287" s="4"/>
      <c r="J287" s="4"/>
      <c r="K287" s="4"/>
    </row>
    <row r="288" spans="8:11" s="5" customFormat="1" x14ac:dyDescent="0.3">
      <c r="H288" s="4"/>
      <c r="I288" s="4"/>
      <c r="J288" s="4"/>
      <c r="K288" s="4"/>
    </row>
    <row r="289" spans="8:11" s="5" customFormat="1" x14ac:dyDescent="0.3">
      <c r="H289" s="4"/>
      <c r="I289" s="4"/>
      <c r="J289" s="4"/>
      <c r="K289" s="4"/>
    </row>
    <row r="290" spans="8:11" s="5" customFormat="1" x14ac:dyDescent="0.3">
      <c r="H290" s="4"/>
      <c r="I290" s="4"/>
      <c r="J290" s="4"/>
      <c r="K290" s="4"/>
    </row>
    <row r="291" spans="8:11" s="5" customFormat="1" x14ac:dyDescent="0.3">
      <c r="H291" s="4"/>
      <c r="I291" s="4"/>
      <c r="J291" s="4"/>
      <c r="K291" s="4"/>
    </row>
    <row r="292" spans="8:11" s="5" customFormat="1" x14ac:dyDescent="0.3">
      <c r="H292" s="4"/>
      <c r="I292" s="4"/>
      <c r="J292" s="4"/>
      <c r="K292" s="4"/>
    </row>
    <row r="293" spans="8:11" s="5" customFormat="1" x14ac:dyDescent="0.3">
      <c r="H293" s="4"/>
      <c r="I293" s="4"/>
      <c r="J293" s="4"/>
      <c r="K293" s="4"/>
    </row>
    <row r="294" spans="8:11" s="5" customFormat="1" x14ac:dyDescent="0.3">
      <c r="H294" s="4"/>
      <c r="I294" s="4"/>
      <c r="J294" s="4"/>
      <c r="K294" s="4"/>
    </row>
    <row r="295" spans="8:11" s="5" customFormat="1" x14ac:dyDescent="0.3">
      <c r="H295" s="4"/>
      <c r="I295" s="4"/>
      <c r="J295" s="4"/>
      <c r="K295" s="4"/>
    </row>
    <row r="296" spans="8:11" s="5" customFormat="1" x14ac:dyDescent="0.3">
      <c r="H296" s="4"/>
      <c r="I296" s="4"/>
      <c r="J296" s="4"/>
      <c r="K296" s="4"/>
    </row>
    <row r="297" spans="8:11" s="5" customFormat="1" x14ac:dyDescent="0.3">
      <c r="H297" s="4"/>
      <c r="I297" s="4"/>
      <c r="J297" s="4"/>
      <c r="K297" s="4"/>
    </row>
    <row r="298" spans="8:11" s="5" customFormat="1" x14ac:dyDescent="0.3">
      <c r="H298" s="4"/>
      <c r="I298" s="4"/>
      <c r="J298" s="4"/>
      <c r="K298" s="4"/>
    </row>
    <row r="299" spans="8:11" s="5" customFormat="1" x14ac:dyDescent="0.3">
      <c r="H299" s="4"/>
      <c r="I299" s="4"/>
      <c r="J299" s="4"/>
      <c r="K299" s="4"/>
    </row>
    <row r="300" spans="8:11" s="5" customFormat="1" x14ac:dyDescent="0.3">
      <c r="H300" s="4"/>
      <c r="I300" s="4"/>
      <c r="J300" s="4"/>
      <c r="K300" s="4"/>
    </row>
    <row r="301" spans="8:11" s="5" customFormat="1" x14ac:dyDescent="0.3">
      <c r="H301" s="4"/>
      <c r="I301" s="4"/>
      <c r="J301" s="4"/>
      <c r="K301" s="4"/>
    </row>
  </sheetData>
  <mergeCells count="7">
    <mergeCell ref="A8:T8"/>
    <mergeCell ref="A6:N6"/>
    <mergeCell ref="A1:N1"/>
    <mergeCell ref="A2:N2"/>
    <mergeCell ref="A3:N3"/>
    <mergeCell ref="A4:N4"/>
    <mergeCell ref="A5:N5"/>
  </mergeCells>
  <dataValidations count="6">
    <dataValidation type="list" allowBlank="1" showInputMessage="1" showErrorMessage="1" sqref="H65421:J65425 GV65421:GW65425 QR65421:QS65425 AAN65421:AAO65425 AKJ65421:AKK65425 AUF65421:AUG65425 BEB65421:BEC65425 BNX65421:BNY65425 BXT65421:BXU65425 CHP65421:CHQ65425 CRL65421:CRM65425 DBH65421:DBI65425 DLD65421:DLE65425 DUZ65421:DVA65425 EEV65421:EEW65425 EOR65421:EOS65425 EYN65421:EYO65425 FIJ65421:FIK65425 FSF65421:FSG65425 GCB65421:GCC65425 GLX65421:GLY65425 GVT65421:GVU65425 HFP65421:HFQ65425 HPL65421:HPM65425 HZH65421:HZI65425 IJD65421:IJE65425 ISZ65421:ITA65425 JCV65421:JCW65425 JMR65421:JMS65425 JWN65421:JWO65425 KGJ65421:KGK65425 KQF65421:KQG65425 LAB65421:LAC65425 LJX65421:LJY65425 LTT65421:LTU65425 MDP65421:MDQ65425 MNL65421:MNM65425 MXH65421:MXI65425 NHD65421:NHE65425 NQZ65421:NRA65425 OAV65421:OAW65425 OKR65421:OKS65425 OUN65421:OUO65425 PEJ65421:PEK65425 POF65421:POG65425 PYB65421:PYC65425 QHX65421:QHY65425 QRT65421:QRU65425 RBP65421:RBQ65425 RLL65421:RLM65425 RVH65421:RVI65425 SFD65421:SFE65425 SOZ65421:SPA65425 SYV65421:SYW65425 TIR65421:TIS65425 TSN65421:TSO65425 UCJ65421:UCK65425 UMF65421:UMG65425 UWB65421:UWC65425 VFX65421:VFY65425 VPT65421:VPU65425 VZP65421:VZQ65425 WJL65421:WJM65425 WTH65421:WTI65425 H130957:J130961 GV130957:GW130961 QR130957:QS130961 AAN130957:AAO130961 AKJ130957:AKK130961 AUF130957:AUG130961 BEB130957:BEC130961 BNX130957:BNY130961 BXT130957:BXU130961 CHP130957:CHQ130961 CRL130957:CRM130961 DBH130957:DBI130961 DLD130957:DLE130961 DUZ130957:DVA130961 EEV130957:EEW130961 EOR130957:EOS130961 EYN130957:EYO130961 FIJ130957:FIK130961 FSF130957:FSG130961 GCB130957:GCC130961 GLX130957:GLY130961 GVT130957:GVU130961 HFP130957:HFQ130961 HPL130957:HPM130961 HZH130957:HZI130961 IJD130957:IJE130961 ISZ130957:ITA130961 JCV130957:JCW130961 JMR130957:JMS130961 JWN130957:JWO130961 KGJ130957:KGK130961 KQF130957:KQG130961 LAB130957:LAC130961 LJX130957:LJY130961 LTT130957:LTU130961 MDP130957:MDQ130961 MNL130957:MNM130961 MXH130957:MXI130961 NHD130957:NHE130961 NQZ130957:NRA130961 OAV130957:OAW130961 OKR130957:OKS130961 OUN130957:OUO130961 PEJ130957:PEK130961 POF130957:POG130961 PYB130957:PYC130961 QHX130957:QHY130961 QRT130957:QRU130961 RBP130957:RBQ130961 RLL130957:RLM130961 RVH130957:RVI130961 SFD130957:SFE130961 SOZ130957:SPA130961 SYV130957:SYW130961 TIR130957:TIS130961 TSN130957:TSO130961 UCJ130957:UCK130961 UMF130957:UMG130961 UWB130957:UWC130961 VFX130957:VFY130961 VPT130957:VPU130961 VZP130957:VZQ130961 WJL130957:WJM130961 WTH130957:WTI130961 H196493:J196497 GV196493:GW196497 QR196493:QS196497 AAN196493:AAO196497 AKJ196493:AKK196497 AUF196493:AUG196497 BEB196493:BEC196497 BNX196493:BNY196497 BXT196493:BXU196497 CHP196493:CHQ196497 CRL196493:CRM196497 DBH196493:DBI196497 DLD196493:DLE196497 DUZ196493:DVA196497 EEV196493:EEW196497 EOR196493:EOS196497 EYN196493:EYO196497 FIJ196493:FIK196497 FSF196493:FSG196497 GCB196493:GCC196497 GLX196493:GLY196497 GVT196493:GVU196497 HFP196493:HFQ196497 HPL196493:HPM196497 HZH196493:HZI196497 IJD196493:IJE196497 ISZ196493:ITA196497 JCV196493:JCW196497 JMR196493:JMS196497 JWN196493:JWO196497 KGJ196493:KGK196497 KQF196493:KQG196497 LAB196493:LAC196497 LJX196493:LJY196497 LTT196493:LTU196497 MDP196493:MDQ196497 MNL196493:MNM196497 MXH196493:MXI196497 NHD196493:NHE196497 NQZ196493:NRA196497 OAV196493:OAW196497 OKR196493:OKS196497 OUN196493:OUO196497 PEJ196493:PEK196497 POF196493:POG196497 PYB196493:PYC196497 QHX196493:QHY196497 QRT196493:QRU196497 RBP196493:RBQ196497 RLL196493:RLM196497 RVH196493:RVI196497 SFD196493:SFE196497 SOZ196493:SPA196497 SYV196493:SYW196497 TIR196493:TIS196497 TSN196493:TSO196497 UCJ196493:UCK196497 UMF196493:UMG196497 UWB196493:UWC196497 VFX196493:VFY196497 VPT196493:VPU196497 VZP196493:VZQ196497 WJL196493:WJM196497 WTH196493:WTI196497 H262029:J262033 GV262029:GW262033 QR262029:QS262033 AAN262029:AAO262033 AKJ262029:AKK262033 AUF262029:AUG262033 BEB262029:BEC262033 BNX262029:BNY262033 BXT262029:BXU262033 CHP262029:CHQ262033 CRL262029:CRM262033 DBH262029:DBI262033 DLD262029:DLE262033 DUZ262029:DVA262033 EEV262029:EEW262033 EOR262029:EOS262033 EYN262029:EYO262033 FIJ262029:FIK262033 FSF262029:FSG262033 GCB262029:GCC262033 GLX262029:GLY262033 GVT262029:GVU262033 HFP262029:HFQ262033 HPL262029:HPM262033 HZH262029:HZI262033 IJD262029:IJE262033 ISZ262029:ITA262033 JCV262029:JCW262033 JMR262029:JMS262033 JWN262029:JWO262033 KGJ262029:KGK262033 KQF262029:KQG262033 LAB262029:LAC262033 LJX262029:LJY262033 LTT262029:LTU262033 MDP262029:MDQ262033 MNL262029:MNM262033 MXH262029:MXI262033 NHD262029:NHE262033 NQZ262029:NRA262033 OAV262029:OAW262033 OKR262029:OKS262033 OUN262029:OUO262033 PEJ262029:PEK262033 POF262029:POG262033 PYB262029:PYC262033 QHX262029:QHY262033 QRT262029:QRU262033 RBP262029:RBQ262033 RLL262029:RLM262033 RVH262029:RVI262033 SFD262029:SFE262033 SOZ262029:SPA262033 SYV262029:SYW262033 TIR262029:TIS262033 TSN262029:TSO262033 UCJ262029:UCK262033 UMF262029:UMG262033 UWB262029:UWC262033 VFX262029:VFY262033 VPT262029:VPU262033 VZP262029:VZQ262033 WJL262029:WJM262033 WTH262029:WTI262033 H327565:J327569 GV327565:GW327569 QR327565:QS327569 AAN327565:AAO327569 AKJ327565:AKK327569 AUF327565:AUG327569 BEB327565:BEC327569 BNX327565:BNY327569 BXT327565:BXU327569 CHP327565:CHQ327569 CRL327565:CRM327569 DBH327565:DBI327569 DLD327565:DLE327569 DUZ327565:DVA327569 EEV327565:EEW327569 EOR327565:EOS327569 EYN327565:EYO327569 FIJ327565:FIK327569 FSF327565:FSG327569 GCB327565:GCC327569 GLX327565:GLY327569 GVT327565:GVU327569 HFP327565:HFQ327569 HPL327565:HPM327569 HZH327565:HZI327569 IJD327565:IJE327569 ISZ327565:ITA327569 JCV327565:JCW327569 JMR327565:JMS327569 JWN327565:JWO327569 KGJ327565:KGK327569 KQF327565:KQG327569 LAB327565:LAC327569 LJX327565:LJY327569 LTT327565:LTU327569 MDP327565:MDQ327569 MNL327565:MNM327569 MXH327565:MXI327569 NHD327565:NHE327569 NQZ327565:NRA327569 OAV327565:OAW327569 OKR327565:OKS327569 OUN327565:OUO327569 PEJ327565:PEK327569 POF327565:POG327569 PYB327565:PYC327569 QHX327565:QHY327569 QRT327565:QRU327569 RBP327565:RBQ327569 RLL327565:RLM327569 RVH327565:RVI327569 SFD327565:SFE327569 SOZ327565:SPA327569 SYV327565:SYW327569 TIR327565:TIS327569 TSN327565:TSO327569 UCJ327565:UCK327569 UMF327565:UMG327569 UWB327565:UWC327569 VFX327565:VFY327569 VPT327565:VPU327569 VZP327565:VZQ327569 WJL327565:WJM327569 WTH327565:WTI327569 H393101:J393105 GV393101:GW393105 QR393101:QS393105 AAN393101:AAO393105 AKJ393101:AKK393105 AUF393101:AUG393105 BEB393101:BEC393105 BNX393101:BNY393105 BXT393101:BXU393105 CHP393101:CHQ393105 CRL393101:CRM393105 DBH393101:DBI393105 DLD393101:DLE393105 DUZ393101:DVA393105 EEV393101:EEW393105 EOR393101:EOS393105 EYN393101:EYO393105 FIJ393101:FIK393105 FSF393101:FSG393105 GCB393101:GCC393105 GLX393101:GLY393105 GVT393101:GVU393105 HFP393101:HFQ393105 HPL393101:HPM393105 HZH393101:HZI393105 IJD393101:IJE393105 ISZ393101:ITA393105 JCV393101:JCW393105 JMR393101:JMS393105 JWN393101:JWO393105 KGJ393101:KGK393105 KQF393101:KQG393105 LAB393101:LAC393105 LJX393101:LJY393105 LTT393101:LTU393105 MDP393101:MDQ393105 MNL393101:MNM393105 MXH393101:MXI393105 NHD393101:NHE393105 NQZ393101:NRA393105 OAV393101:OAW393105 OKR393101:OKS393105 OUN393101:OUO393105 PEJ393101:PEK393105 POF393101:POG393105 PYB393101:PYC393105 QHX393101:QHY393105 QRT393101:QRU393105 RBP393101:RBQ393105 RLL393101:RLM393105 RVH393101:RVI393105 SFD393101:SFE393105 SOZ393101:SPA393105 SYV393101:SYW393105 TIR393101:TIS393105 TSN393101:TSO393105 UCJ393101:UCK393105 UMF393101:UMG393105 UWB393101:UWC393105 VFX393101:VFY393105 VPT393101:VPU393105 VZP393101:VZQ393105 WJL393101:WJM393105 WTH393101:WTI393105 H458637:J458641 GV458637:GW458641 QR458637:QS458641 AAN458637:AAO458641 AKJ458637:AKK458641 AUF458637:AUG458641 BEB458637:BEC458641 BNX458637:BNY458641 BXT458637:BXU458641 CHP458637:CHQ458641 CRL458637:CRM458641 DBH458637:DBI458641 DLD458637:DLE458641 DUZ458637:DVA458641 EEV458637:EEW458641 EOR458637:EOS458641 EYN458637:EYO458641 FIJ458637:FIK458641 FSF458637:FSG458641 GCB458637:GCC458641 GLX458637:GLY458641 GVT458637:GVU458641 HFP458637:HFQ458641 HPL458637:HPM458641 HZH458637:HZI458641 IJD458637:IJE458641 ISZ458637:ITA458641 JCV458637:JCW458641 JMR458637:JMS458641 JWN458637:JWO458641 KGJ458637:KGK458641 KQF458637:KQG458641 LAB458637:LAC458641 LJX458637:LJY458641 LTT458637:LTU458641 MDP458637:MDQ458641 MNL458637:MNM458641 MXH458637:MXI458641 NHD458637:NHE458641 NQZ458637:NRA458641 OAV458637:OAW458641 OKR458637:OKS458641 OUN458637:OUO458641 PEJ458637:PEK458641 POF458637:POG458641 PYB458637:PYC458641 QHX458637:QHY458641 QRT458637:QRU458641 RBP458637:RBQ458641 RLL458637:RLM458641 RVH458637:RVI458641 SFD458637:SFE458641 SOZ458637:SPA458641 SYV458637:SYW458641 TIR458637:TIS458641 TSN458637:TSO458641 UCJ458637:UCK458641 UMF458637:UMG458641 UWB458637:UWC458641 VFX458637:VFY458641 VPT458637:VPU458641 VZP458637:VZQ458641 WJL458637:WJM458641 WTH458637:WTI458641 H524173:J524177 GV524173:GW524177 QR524173:QS524177 AAN524173:AAO524177 AKJ524173:AKK524177 AUF524173:AUG524177 BEB524173:BEC524177 BNX524173:BNY524177 BXT524173:BXU524177 CHP524173:CHQ524177 CRL524173:CRM524177 DBH524173:DBI524177 DLD524173:DLE524177 DUZ524173:DVA524177 EEV524173:EEW524177 EOR524173:EOS524177 EYN524173:EYO524177 FIJ524173:FIK524177 FSF524173:FSG524177 GCB524173:GCC524177 GLX524173:GLY524177 GVT524173:GVU524177 HFP524173:HFQ524177 HPL524173:HPM524177 HZH524173:HZI524177 IJD524173:IJE524177 ISZ524173:ITA524177 JCV524173:JCW524177 JMR524173:JMS524177 JWN524173:JWO524177 KGJ524173:KGK524177 KQF524173:KQG524177 LAB524173:LAC524177 LJX524173:LJY524177 LTT524173:LTU524177 MDP524173:MDQ524177 MNL524173:MNM524177 MXH524173:MXI524177 NHD524173:NHE524177 NQZ524173:NRA524177 OAV524173:OAW524177 OKR524173:OKS524177 OUN524173:OUO524177 PEJ524173:PEK524177 POF524173:POG524177 PYB524173:PYC524177 QHX524173:QHY524177 QRT524173:QRU524177 RBP524173:RBQ524177 RLL524173:RLM524177 RVH524173:RVI524177 SFD524173:SFE524177 SOZ524173:SPA524177 SYV524173:SYW524177 TIR524173:TIS524177 TSN524173:TSO524177 UCJ524173:UCK524177 UMF524173:UMG524177 UWB524173:UWC524177 VFX524173:VFY524177 VPT524173:VPU524177 VZP524173:VZQ524177 WJL524173:WJM524177 WTH524173:WTI524177 H589709:J589713 GV589709:GW589713 QR589709:QS589713 AAN589709:AAO589713 AKJ589709:AKK589713 AUF589709:AUG589713 BEB589709:BEC589713 BNX589709:BNY589713 BXT589709:BXU589713 CHP589709:CHQ589713 CRL589709:CRM589713 DBH589709:DBI589713 DLD589709:DLE589713 DUZ589709:DVA589713 EEV589709:EEW589713 EOR589709:EOS589713 EYN589709:EYO589713 FIJ589709:FIK589713 FSF589709:FSG589713 GCB589709:GCC589713 GLX589709:GLY589713 GVT589709:GVU589713 HFP589709:HFQ589713 HPL589709:HPM589713 HZH589709:HZI589713 IJD589709:IJE589713 ISZ589709:ITA589713 JCV589709:JCW589713 JMR589709:JMS589713 JWN589709:JWO589713 KGJ589709:KGK589713 KQF589709:KQG589713 LAB589709:LAC589713 LJX589709:LJY589713 LTT589709:LTU589713 MDP589709:MDQ589713 MNL589709:MNM589713 MXH589709:MXI589713 NHD589709:NHE589713 NQZ589709:NRA589713 OAV589709:OAW589713 OKR589709:OKS589713 OUN589709:OUO589713 PEJ589709:PEK589713 POF589709:POG589713 PYB589709:PYC589713 QHX589709:QHY589713 QRT589709:QRU589713 RBP589709:RBQ589713 RLL589709:RLM589713 RVH589709:RVI589713 SFD589709:SFE589713 SOZ589709:SPA589713 SYV589709:SYW589713 TIR589709:TIS589713 TSN589709:TSO589713 UCJ589709:UCK589713 UMF589709:UMG589713 UWB589709:UWC589713 VFX589709:VFY589713 VPT589709:VPU589713 VZP589709:VZQ589713 WJL589709:WJM589713 WTH589709:WTI589713 H655245:J655249 GV655245:GW655249 QR655245:QS655249 AAN655245:AAO655249 AKJ655245:AKK655249 AUF655245:AUG655249 BEB655245:BEC655249 BNX655245:BNY655249 BXT655245:BXU655249 CHP655245:CHQ655249 CRL655245:CRM655249 DBH655245:DBI655249 DLD655245:DLE655249 DUZ655245:DVA655249 EEV655245:EEW655249 EOR655245:EOS655249 EYN655245:EYO655249 FIJ655245:FIK655249 FSF655245:FSG655249 GCB655245:GCC655249 GLX655245:GLY655249 GVT655245:GVU655249 HFP655245:HFQ655249 HPL655245:HPM655249 HZH655245:HZI655249 IJD655245:IJE655249 ISZ655245:ITA655249 JCV655245:JCW655249 JMR655245:JMS655249 JWN655245:JWO655249 KGJ655245:KGK655249 KQF655245:KQG655249 LAB655245:LAC655249 LJX655245:LJY655249 LTT655245:LTU655249 MDP655245:MDQ655249 MNL655245:MNM655249 MXH655245:MXI655249 NHD655245:NHE655249 NQZ655245:NRA655249 OAV655245:OAW655249 OKR655245:OKS655249 OUN655245:OUO655249 PEJ655245:PEK655249 POF655245:POG655249 PYB655245:PYC655249 QHX655245:QHY655249 QRT655245:QRU655249 RBP655245:RBQ655249 RLL655245:RLM655249 RVH655245:RVI655249 SFD655245:SFE655249 SOZ655245:SPA655249 SYV655245:SYW655249 TIR655245:TIS655249 TSN655245:TSO655249 UCJ655245:UCK655249 UMF655245:UMG655249 UWB655245:UWC655249 VFX655245:VFY655249 VPT655245:VPU655249 VZP655245:VZQ655249 WJL655245:WJM655249 WTH655245:WTI655249 H720781:J720785 GV720781:GW720785 QR720781:QS720785 AAN720781:AAO720785 AKJ720781:AKK720785 AUF720781:AUG720785 BEB720781:BEC720785 BNX720781:BNY720785 BXT720781:BXU720785 CHP720781:CHQ720785 CRL720781:CRM720785 DBH720781:DBI720785 DLD720781:DLE720785 DUZ720781:DVA720785 EEV720781:EEW720785 EOR720781:EOS720785 EYN720781:EYO720785 FIJ720781:FIK720785 FSF720781:FSG720785 GCB720781:GCC720785 GLX720781:GLY720785 GVT720781:GVU720785 HFP720781:HFQ720785 HPL720781:HPM720785 HZH720781:HZI720785 IJD720781:IJE720785 ISZ720781:ITA720785 JCV720781:JCW720785 JMR720781:JMS720785 JWN720781:JWO720785 KGJ720781:KGK720785 KQF720781:KQG720785 LAB720781:LAC720785 LJX720781:LJY720785 LTT720781:LTU720785 MDP720781:MDQ720785 MNL720781:MNM720785 MXH720781:MXI720785 NHD720781:NHE720785 NQZ720781:NRA720785 OAV720781:OAW720785 OKR720781:OKS720785 OUN720781:OUO720785 PEJ720781:PEK720785 POF720781:POG720785 PYB720781:PYC720785 QHX720781:QHY720785 QRT720781:QRU720785 RBP720781:RBQ720785 RLL720781:RLM720785 RVH720781:RVI720785 SFD720781:SFE720785 SOZ720781:SPA720785 SYV720781:SYW720785 TIR720781:TIS720785 TSN720781:TSO720785 UCJ720781:UCK720785 UMF720781:UMG720785 UWB720781:UWC720785 VFX720781:VFY720785 VPT720781:VPU720785 VZP720781:VZQ720785 WJL720781:WJM720785 WTH720781:WTI720785 H786317:J786321 GV786317:GW786321 QR786317:QS786321 AAN786317:AAO786321 AKJ786317:AKK786321 AUF786317:AUG786321 BEB786317:BEC786321 BNX786317:BNY786321 BXT786317:BXU786321 CHP786317:CHQ786321 CRL786317:CRM786321 DBH786317:DBI786321 DLD786317:DLE786321 DUZ786317:DVA786321 EEV786317:EEW786321 EOR786317:EOS786321 EYN786317:EYO786321 FIJ786317:FIK786321 FSF786317:FSG786321 GCB786317:GCC786321 GLX786317:GLY786321 GVT786317:GVU786321 HFP786317:HFQ786321 HPL786317:HPM786321 HZH786317:HZI786321 IJD786317:IJE786321 ISZ786317:ITA786321 JCV786317:JCW786321 JMR786317:JMS786321 JWN786317:JWO786321 KGJ786317:KGK786321 KQF786317:KQG786321 LAB786317:LAC786321 LJX786317:LJY786321 LTT786317:LTU786321 MDP786317:MDQ786321 MNL786317:MNM786321 MXH786317:MXI786321 NHD786317:NHE786321 NQZ786317:NRA786321 OAV786317:OAW786321 OKR786317:OKS786321 OUN786317:OUO786321 PEJ786317:PEK786321 POF786317:POG786321 PYB786317:PYC786321 QHX786317:QHY786321 QRT786317:QRU786321 RBP786317:RBQ786321 RLL786317:RLM786321 RVH786317:RVI786321 SFD786317:SFE786321 SOZ786317:SPA786321 SYV786317:SYW786321 TIR786317:TIS786321 TSN786317:TSO786321 UCJ786317:UCK786321 UMF786317:UMG786321 UWB786317:UWC786321 VFX786317:VFY786321 VPT786317:VPU786321 VZP786317:VZQ786321 WJL786317:WJM786321 WTH786317:WTI786321 H851853:J851857 GV851853:GW851857 QR851853:QS851857 AAN851853:AAO851857 AKJ851853:AKK851857 AUF851853:AUG851857 BEB851853:BEC851857 BNX851853:BNY851857 BXT851853:BXU851857 CHP851853:CHQ851857 CRL851853:CRM851857 DBH851853:DBI851857 DLD851853:DLE851857 DUZ851853:DVA851857 EEV851853:EEW851857 EOR851853:EOS851857 EYN851853:EYO851857 FIJ851853:FIK851857 FSF851853:FSG851857 GCB851853:GCC851857 GLX851853:GLY851857 GVT851853:GVU851857 HFP851853:HFQ851857 HPL851853:HPM851857 HZH851853:HZI851857 IJD851853:IJE851857 ISZ851853:ITA851857 JCV851853:JCW851857 JMR851853:JMS851857 JWN851853:JWO851857 KGJ851853:KGK851857 KQF851853:KQG851857 LAB851853:LAC851857 LJX851853:LJY851857 LTT851853:LTU851857 MDP851853:MDQ851857 MNL851853:MNM851857 MXH851853:MXI851857 NHD851853:NHE851857 NQZ851853:NRA851857 OAV851853:OAW851857 OKR851853:OKS851857 OUN851853:OUO851857 PEJ851853:PEK851857 POF851853:POG851857 PYB851853:PYC851857 QHX851853:QHY851857 QRT851853:QRU851857 RBP851853:RBQ851857 RLL851853:RLM851857 RVH851853:RVI851857 SFD851853:SFE851857 SOZ851853:SPA851857 SYV851853:SYW851857 TIR851853:TIS851857 TSN851853:TSO851857 UCJ851853:UCK851857 UMF851853:UMG851857 UWB851853:UWC851857 VFX851853:VFY851857 VPT851853:VPU851857 VZP851853:VZQ851857 WJL851853:WJM851857 WTH851853:WTI851857 H917389:J917393 GV917389:GW917393 QR917389:QS917393 AAN917389:AAO917393 AKJ917389:AKK917393 AUF917389:AUG917393 BEB917389:BEC917393 BNX917389:BNY917393 BXT917389:BXU917393 CHP917389:CHQ917393 CRL917389:CRM917393 DBH917389:DBI917393 DLD917389:DLE917393 DUZ917389:DVA917393 EEV917389:EEW917393 EOR917389:EOS917393 EYN917389:EYO917393 FIJ917389:FIK917393 FSF917389:FSG917393 GCB917389:GCC917393 GLX917389:GLY917393 GVT917389:GVU917393 HFP917389:HFQ917393 HPL917389:HPM917393 HZH917389:HZI917393 IJD917389:IJE917393 ISZ917389:ITA917393 JCV917389:JCW917393 JMR917389:JMS917393 JWN917389:JWO917393 KGJ917389:KGK917393 KQF917389:KQG917393 LAB917389:LAC917393 LJX917389:LJY917393 LTT917389:LTU917393 MDP917389:MDQ917393 MNL917389:MNM917393 MXH917389:MXI917393 NHD917389:NHE917393 NQZ917389:NRA917393 OAV917389:OAW917393 OKR917389:OKS917393 OUN917389:OUO917393 PEJ917389:PEK917393 POF917389:POG917393 PYB917389:PYC917393 QHX917389:QHY917393 QRT917389:QRU917393 RBP917389:RBQ917393 RLL917389:RLM917393 RVH917389:RVI917393 SFD917389:SFE917393 SOZ917389:SPA917393 SYV917389:SYW917393 TIR917389:TIS917393 TSN917389:TSO917393 UCJ917389:UCK917393 UMF917389:UMG917393 UWB917389:UWC917393 VFX917389:VFY917393 VPT917389:VPU917393 VZP917389:VZQ917393 WJL917389:WJM917393 WTH917389:WTI917393 H982925:J982929 GV982925:GW982929 QR982925:QS982929 AAN982925:AAO982929 AKJ982925:AKK982929 AUF982925:AUG982929 BEB982925:BEC982929 BNX982925:BNY982929 BXT982925:BXU982929 CHP982925:CHQ982929 CRL982925:CRM982929 DBH982925:DBI982929 DLD982925:DLE982929 DUZ982925:DVA982929 EEV982925:EEW982929 EOR982925:EOS982929 EYN982925:EYO982929 FIJ982925:FIK982929 FSF982925:FSG982929 GCB982925:GCC982929 GLX982925:GLY982929 GVT982925:GVU982929 HFP982925:HFQ982929 HPL982925:HPM982929 HZH982925:HZI982929 IJD982925:IJE982929 ISZ982925:ITA982929 JCV982925:JCW982929 JMR982925:JMS982929 JWN982925:JWO982929 KGJ982925:KGK982929 KQF982925:KQG982929 LAB982925:LAC982929 LJX982925:LJY982929 LTT982925:LTU982929 MDP982925:MDQ982929 MNL982925:MNM982929 MXH982925:MXI982929 NHD982925:NHE982929 NQZ982925:NRA982929 OAV982925:OAW982929 OKR982925:OKS982929 OUN982925:OUO982929 PEJ982925:PEK982929 POF982925:POG982929 PYB982925:PYC982929 QHX982925:QHY982929 QRT982925:QRU982929 RBP982925:RBQ982929 RLL982925:RLM982929 RVH982925:RVI982929 SFD982925:SFE982929 SOZ982925:SPA982929 SYV982925:SYW982929 TIR982925:TIS982929 TSN982925:TSO982929 UCJ982925:UCK982929 UMF982925:UMG982929 UWB982925:UWC982929 VFX982925:VFY982929 VPT982925:VPU982929 VZP982925:VZQ982929 WJL982925:WJM982929 WTH982925:WTI982929 HJ65421:HJ65425 RF65421:RF65425 ABB65421:ABB65425 AKX65421:AKX65425 AUT65421:AUT65425 BEP65421:BEP65425 BOL65421:BOL65425 BYH65421:BYH65425 CID65421:CID65425 CRZ65421:CRZ65425 DBV65421:DBV65425 DLR65421:DLR65425 DVN65421:DVN65425 EFJ65421:EFJ65425 EPF65421:EPF65425 EZB65421:EZB65425 FIX65421:FIX65425 FST65421:FST65425 GCP65421:GCP65425 GML65421:GML65425 GWH65421:GWH65425 HGD65421:HGD65425 HPZ65421:HPZ65425 HZV65421:HZV65425 IJR65421:IJR65425 ITN65421:ITN65425 JDJ65421:JDJ65425 JNF65421:JNF65425 JXB65421:JXB65425 KGX65421:KGX65425 KQT65421:KQT65425 LAP65421:LAP65425 LKL65421:LKL65425 LUH65421:LUH65425 MED65421:MED65425 MNZ65421:MNZ65425 MXV65421:MXV65425 NHR65421:NHR65425 NRN65421:NRN65425 OBJ65421:OBJ65425 OLF65421:OLF65425 OVB65421:OVB65425 PEX65421:PEX65425 POT65421:POT65425 PYP65421:PYP65425 QIL65421:QIL65425 QSH65421:QSH65425 RCD65421:RCD65425 RLZ65421:RLZ65425 RVV65421:RVV65425 SFR65421:SFR65425 SPN65421:SPN65425 SZJ65421:SZJ65425 TJF65421:TJF65425 TTB65421:TTB65425 UCX65421:UCX65425 UMT65421:UMT65425 UWP65421:UWP65425 VGL65421:VGL65425 VQH65421:VQH65425 WAD65421:WAD65425 WJZ65421:WJZ65425 WTV65421:WTV65425 HJ130957:HJ130961 RF130957:RF130961 ABB130957:ABB130961 AKX130957:AKX130961 AUT130957:AUT130961 BEP130957:BEP130961 BOL130957:BOL130961 BYH130957:BYH130961 CID130957:CID130961 CRZ130957:CRZ130961 DBV130957:DBV130961 DLR130957:DLR130961 DVN130957:DVN130961 EFJ130957:EFJ130961 EPF130957:EPF130961 EZB130957:EZB130961 FIX130957:FIX130961 FST130957:FST130961 GCP130957:GCP130961 GML130957:GML130961 GWH130957:GWH130961 HGD130957:HGD130961 HPZ130957:HPZ130961 HZV130957:HZV130961 IJR130957:IJR130961 ITN130957:ITN130961 JDJ130957:JDJ130961 JNF130957:JNF130961 JXB130957:JXB130961 KGX130957:KGX130961 KQT130957:KQT130961 LAP130957:LAP130961 LKL130957:LKL130961 LUH130957:LUH130961 MED130957:MED130961 MNZ130957:MNZ130961 MXV130957:MXV130961 NHR130957:NHR130961 NRN130957:NRN130961 OBJ130957:OBJ130961 OLF130957:OLF130961 OVB130957:OVB130961 PEX130957:PEX130961 POT130957:POT130961 PYP130957:PYP130961 QIL130957:QIL130961 QSH130957:QSH130961 RCD130957:RCD130961 RLZ130957:RLZ130961 RVV130957:RVV130961 SFR130957:SFR130961 SPN130957:SPN130961 SZJ130957:SZJ130961 TJF130957:TJF130961 TTB130957:TTB130961 UCX130957:UCX130961 UMT130957:UMT130961 UWP130957:UWP130961 VGL130957:VGL130961 VQH130957:VQH130961 WAD130957:WAD130961 WJZ130957:WJZ130961 WTV130957:WTV130961 HJ196493:HJ196497 RF196493:RF196497 ABB196493:ABB196497 AKX196493:AKX196497 AUT196493:AUT196497 BEP196493:BEP196497 BOL196493:BOL196497 BYH196493:BYH196497 CID196493:CID196497 CRZ196493:CRZ196497 DBV196493:DBV196497 DLR196493:DLR196497 DVN196493:DVN196497 EFJ196493:EFJ196497 EPF196493:EPF196497 EZB196493:EZB196497 FIX196493:FIX196497 FST196493:FST196497 GCP196493:GCP196497 GML196493:GML196497 GWH196493:GWH196497 HGD196493:HGD196497 HPZ196493:HPZ196497 HZV196493:HZV196497 IJR196493:IJR196497 ITN196493:ITN196497 JDJ196493:JDJ196497 JNF196493:JNF196497 JXB196493:JXB196497 KGX196493:KGX196497 KQT196493:KQT196497 LAP196493:LAP196497 LKL196493:LKL196497 LUH196493:LUH196497 MED196493:MED196497 MNZ196493:MNZ196497 MXV196493:MXV196497 NHR196493:NHR196497 NRN196493:NRN196497 OBJ196493:OBJ196497 OLF196493:OLF196497 OVB196493:OVB196497 PEX196493:PEX196497 POT196493:POT196497 PYP196493:PYP196497 QIL196493:QIL196497 QSH196493:QSH196497 RCD196493:RCD196497 RLZ196493:RLZ196497 RVV196493:RVV196497 SFR196493:SFR196497 SPN196493:SPN196497 SZJ196493:SZJ196497 TJF196493:TJF196497 TTB196493:TTB196497 UCX196493:UCX196497 UMT196493:UMT196497 UWP196493:UWP196497 VGL196493:VGL196497 VQH196493:VQH196497 WAD196493:WAD196497 WJZ196493:WJZ196497 WTV196493:WTV196497 HJ262029:HJ262033 RF262029:RF262033 ABB262029:ABB262033 AKX262029:AKX262033 AUT262029:AUT262033 BEP262029:BEP262033 BOL262029:BOL262033 BYH262029:BYH262033 CID262029:CID262033 CRZ262029:CRZ262033 DBV262029:DBV262033 DLR262029:DLR262033 DVN262029:DVN262033 EFJ262029:EFJ262033 EPF262029:EPF262033 EZB262029:EZB262033 FIX262029:FIX262033 FST262029:FST262033 GCP262029:GCP262033 GML262029:GML262033 GWH262029:GWH262033 HGD262029:HGD262033 HPZ262029:HPZ262033 HZV262029:HZV262033 IJR262029:IJR262033 ITN262029:ITN262033 JDJ262029:JDJ262033 JNF262029:JNF262033 JXB262029:JXB262033 KGX262029:KGX262033 KQT262029:KQT262033 LAP262029:LAP262033 LKL262029:LKL262033 LUH262029:LUH262033 MED262029:MED262033 MNZ262029:MNZ262033 MXV262029:MXV262033 NHR262029:NHR262033 NRN262029:NRN262033 OBJ262029:OBJ262033 OLF262029:OLF262033 OVB262029:OVB262033 PEX262029:PEX262033 POT262029:POT262033 PYP262029:PYP262033 QIL262029:QIL262033 QSH262029:QSH262033 RCD262029:RCD262033 RLZ262029:RLZ262033 RVV262029:RVV262033 SFR262029:SFR262033 SPN262029:SPN262033 SZJ262029:SZJ262033 TJF262029:TJF262033 TTB262029:TTB262033 UCX262029:UCX262033 UMT262029:UMT262033 UWP262029:UWP262033 VGL262029:VGL262033 VQH262029:VQH262033 WAD262029:WAD262033 WJZ262029:WJZ262033 WTV262029:WTV262033 HJ327565:HJ327569 RF327565:RF327569 ABB327565:ABB327569 AKX327565:AKX327569 AUT327565:AUT327569 BEP327565:BEP327569 BOL327565:BOL327569 BYH327565:BYH327569 CID327565:CID327569 CRZ327565:CRZ327569 DBV327565:DBV327569 DLR327565:DLR327569 DVN327565:DVN327569 EFJ327565:EFJ327569 EPF327565:EPF327569 EZB327565:EZB327569 FIX327565:FIX327569 FST327565:FST327569 GCP327565:GCP327569 GML327565:GML327569 GWH327565:GWH327569 HGD327565:HGD327569 HPZ327565:HPZ327569 HZV327565:HZV327569 IJR327565:IJR327569 ITN327565:ITN327569 JDJ327565:JDJ327569 JNF327565:JNF327569 JXB327565:JXB327569 KGX327565:KGX327569 KQT327565:KQT327569 LAP327565:LAP327569 LKL327565:LKL327569 LUH327565:LUH327569 MED327565:MED327569 MNZ327565:MNZ327569 MXV327565:MXV327569 NHR327565:NHR327569 NRN327565:NRN327569 OBJ327565:OBJ327569 OLF327565:OLF327569 OVB327565:OVB327569 PEX327565:PEX327569 POT327565:POT327569 PYP327565:PYP327569 QIL327565:QIL327569 QSH327565:QSH327569 RCD327565:RCD327569 RLZ327565:RLZ327569 RVV327565:RVV327569 SFR327565:SFR327569 SPN327565:SPN327569 SZJ327565:SZJ327569 TJF327565:TJF327569 TTB327565:TTB327569 UCX327565:UCX327569 UMT327565:UMT327569 UWP327565:UWP327569 VGL327565:VGL327569 VQH327565:VQH327569 WAD327565:WAD327569 WJZ327565:WJZ327569 WTV327565:WTV327569 HJ393101:HJ393105 RF393101:RF393105 ABB393101:ABB393105 AKX393101:AKX393105 AUT393101:AUT393105 BEP393101:BEP393105 BOL393101:BOL393105 BYH393101:BYH393105 CID393101:CID393105 CRZ393101:CRZ393105 DBV393101:DBV393105 DLR393101:DLR393105 DVN393101:DVN393105 EFJ393101:EFJ393105 EPF393101:EPF393105 EZB393101:EZB393105 FIX393101:FIX393105 FST393101:FST393105 GCP393101:GCP393105 GML393101:GML393105 GWH393101:GWH393105 HGD393101:HGD393105 HPZ393101:HPZ393105 HZV393101:HZV393105 IJR393101:IJR393105 ITN393101:ITN393105 JDJ393101:JDJ393105 JNF393101:JNF393105 JXB393101:JXB393105 KGX393101:KGX393105 KQT393101:KQT393105 LAP393101:LAP393105 LKL393101:LKL393105 LUH393101:LUH393105 MED393101:MED393105 MNZ393101:MNZ393105 MXV393101:MXV393105 NHR393101:NHR393105 NRN393101:NRN393105 OBJ393101:OBJ393105 OLF393101:OLF393105 OVB393101:OVB393105 PEX393101:PEX393105 POT393101:POT393105 PYP393101:PYP393105 QIL393101:QIL393105 QSH393101:QSH393105 RCD393101:RCD393105 RLZ393101:RLZ393105 RVV393101:RVV393105 SFR393101:SFR393105 SPN393101:SPN393105 SZJ393101:SZJ393105 TJF393101:TJF393105 TTB393101:TTB393105 UCX393101:UCX393105 UMT393101:UMT393105 UWP393101:UWP393105 VGL393101:VGL393105 VQH393101:VQH393105 WAD393101:WAD393105 WJZ393101:WJZ393105 WTV393101:WTV393105 HJ458637:HJ458641 RF458637:RF458641 ABB458637:ABB458641 AKX458637:AKX458641 AUT458637:AUT458641 BEP458637:BEP458641 BOL458637:BOL458641 BYH458637:BYH458641 CID458637:CID458641 CRZ458637:CRZ458641 DBV458637:DBV458641 DLR458637:DLR458641 DVN458637:DVN458641 EFJ458637:EFJ458641 EPF458637:EPF458641 EZB458637:EZB458641 FIX458637:FIX458641 FST458637:FST458641 GCP458637:GCP458641 GML458637:GML458641 GWH458637:GWH458641 HGD458637:HGD458641 HPZ458637:HPZ458641 HZV458637:HZV458641 IJR458637:IJR458641 ITN458637:ITN458641 JDJ458637:JDJ458641 JNF458637:JNF458641 JXB458637:JXB458641 KGX458637:KGX458641 KQT458637:KQT458641 LAP458637:LAP458641 LKL458637:LKL458641 LUH458637:LUH458641 MED458637:MED458641 MNZ458637:MNZ458641 MXV458637:MXV458641 NHR458637:NHR458641 NRN458637:NRN458641 OBJ458637:OBJ458641 OLF458637:OLF458641 OVB458637:OVB458641 PEX458637:PEX458641 POT458637:POT458641 PYP458637:PYP458641 QIL458637:QIL458641 QSH458637:QSH458641 RCD458637:RCD458641 RLZ458637:RLZ458641 RVV458637:RVV458641 SFR458637:SFR458641 SPN458637:SPN458641 SZJ458637:SZJ458641 TJF458637:TJF458641 TTB458637:TTB458641 UCX458637:UCX458641 UMT458637:UMT458641 UWP458637:UWP458641 VGL458637:VGL458641 VQH458637:VQH458641 WAD458637:WAD458641 WJZ458637:WJZ458641 WTV458637:WTV458641 HJ524173:HJ524177 RF524173:RF524177 ABB524173:ABB524177 AKX524173:AKX524177 AUT524173:AUT524177 BEP524173:BEP524177 BOL524173:BOL524177 BYH524173:BYH524177 CID524173:CID524177 CRZ524173:CRZ524177 DBV524173:DBV524177 DLR524173:DLR524177 DVN524173:DVN524177 EFJ524173:EFJ524177 EPF524173:EPF524177 EZB524173:EZB524177 FIX524173:FIX524177 FST524173:FST524177 GCP524173:GCP524177 GML524173:GML524177 GWH524173:GWH524177 HGD524173:HGD524177 HPZ524173:HPZ524177 HZV524173:HZV524177 IJR524173:IJR524177 ITN524173:ITN524177 JDJ524173:JDJ524177 JNF524173:JNF524177 JXB524173:JXB524177 KGX524173:KGX524177 KQT524173:KQT524177 LAP524173:LAP524177 LKL524173:LKL524177 LUH524173:LUH524177 MED524173:MED524177 MNZ524173:MNZ524177 MXV524173:MXV524177 NHR524173:NHR524177 NRN524173:NRN524177 OBJ524173:OBJ524177 OLF524173:OLF524177 OVB524173:OVB524177 PEX524173:PEX524177 POT524173:POT524177 PYP524173:PYP524177 QIL524173:QIL524177 QSH524173:QSH524177 RCD524173:RCD524177 RLZ524173:RLZ524177 RVV524173:RVV524177 SFR524173:SFR524177 SPN524173:SPN524177 SZJ524173:SZJ524177 TJF524173:TJF524177 TTB524173:TTB524177 UCX524173:UCX524177 UMT524173:UMT524177 UWP524173:UWP524177 VGL524173:VGL524177 VQH524173:VQH524177 WAD524173:WAD524177 WJZ524173:WJZ524177 WTV524173:WTV524177 HJ589709:HJ589713 RF589709:RF589713 ABB589709:ABB589713 AKX589709:AKX589713 AUT589709:AUT589713 BEP589709:BEP589713 BOL589709:BOL589713 BYH589709:BYH589713 CID589709:CID589713 CRZ589709:CRZ589713 DBV589709:DBV589713 DLR589709:DLR589713 DVN589709:DVN589713 EFJ589709:EFJ589713 EPF589709:EPF589713 EZB589709:EZB589713 FIX589709:FIX589713 FST589709:FST589713 GCP589709:GCP589713 GML589709:GML589713 GWH589709:GWH589713 HGD589709:HGD589713 HPZ589709:HPZ589713 HZV589709:HZV589713 IJR589709:IJR589713 ITN589709:ITN589713 JDJ589709:JDJ589713 JNF589709:JNF589713 JXB589709:JXB589713 KGX589709:KGX589713 KQT589709:KQT589713 LAP589709:LAP589713 LKL589709:LKL589713 LUH589709:LUH589713 MED589709:MED589713 MNZ589709:MNZ589713 MXV589709:MXV589713 NHR589709:NHR589713 NRN589709:NRN589713 OBJ589709:OBJ589713 OLF589709:OLF589713 OVB589709:OVB589713 PEX589709:PEX589713 POT589709:POT589713 PYP589709:PYP589713 QIL589709:QIL589713 QSH589709:QSH589713 RCD589709:RCD589713 RLZ589709:RLZ589713 RVV589709:RVV589713 SFR589709:SFR589713 SPN589709:SPN589713 SZJ589709:SZJ589713 TJF589709:TJF589713 TTB589709:TTB589713 UCX589709:UCX589713 UMT589709:UMT589713 UWP589709:UWP589713 VGL589709:VGL589713 VQH589709:VQH589713 WAD589709:WAD589713 WJZ589709:WJZ589713 WTV589709:WTV589713 HJ655245:HJ655249 RF655245:RF655249 ABB655245:ABB655249 AKX655245:AKX655249 AUT655245:AUT655249 BEP655245:BEP655249 BOL655245:BOL655249 BYH655245:BYH655249 CID655245:CID655249 CRZ655245:CRZ655249 DBV655245:DBV655249 DLR655245:DLR655249 DVN655245:DVN655249 EFJ655245:EFJ655249 EPF655245:EPF655249 EZB655245:EZB655249 FIX655245:FIX655249 FST655245:FST655249 GCP655245:GCP655249 GML655245:GML655249 GWH655245:GWH655249 HGD655245:HGD655249 HPZ655245:HPZ655249 HZV655245:HZV655249 IJR655245:IJR655249 ITN655245:ITN655249 JDJ655245:JDJ655249 JNF655245:JNF655249 JXB655245:JXB655249 KGX655245:KGX655249 KQT655245:KQT655249 LAP655245:LAP655249 LKL655245:LKL655249 LUH655245:LUH655249 MED655245:MED655249 MNZ655245:MNZ655249 MXV655245:MXV655249 NHR655245:NHR655249 NRN655245:NRN655249 OBJ655245:OBJ655249 OLF655245:OLF655249 OVB655245:OVB655249 PEX655245:PEX655249 POT655245:POT655249 PYP655245:PYP655249 QIL655245:QIL655249 QSH655245:QSH655249 RCD655245:RCD655249 RLZ655245:RLZ655249 RVV655245:RVV655249 SFR655245:SFR655249 SPN655245:SPN655249 SZJ655245:SZJ655249 TJF655245:TJF655249 TTB655245:TTB655249 UCX655245:UCX655249 UMT655245:UMT655249 UWP655245:UWP655249 VGL655245:VGL655249 VQH655245:VQH655249 WAD655245:WAD655249 WJZ655245:WJZ655249 WTV655245:WTV655249 HJ720781:HJ720785 RF720781:RF720785 ABB720781:ABB720785 AKX720781:AKX720785 AUT720781:AUT720785 BEP720781:BEP720785 BOL720781:BOL720785 BYH720781:BYH720785 CID720781:CID720785 CRZ720781:CRZ720785 DBV720781:DBV720785 DLR720781:DLR720785 DVN720781:DVN720785 EFJ720781:EFJ720785 EPF720781:EPF720785 EZB720781:EZB720785 FIX720781:FIX720785 FST720781:FST720785 GCP720781:GCP720785 GML720781:GML720785 GWH720781:GWH720785 HGD720781:HGD720785 HPZ720781:HPZ720785 HZV720781:HZV720785 IJR720781:IJR720785 ITN720781:ITN720785 JDJ720781:JDJ720785 JNF720781:JNF720785 JXB720781:JXB720785 KGX720781:KGX720785 KQT720781:KQT720785 LAP720781:LAP720785 LKL720781:LKL720785 LUH720781:LUH720785 MED720781:MED720785 MNZ720781:MNZ720785 MXV720781:MXV720785 NHR720781:NHR720785 NRN720781:NRN720785 OBJ720781:OBJ720785 OLF720781:OLF720785 OVB720781:OVB720785 PEX720781:PEX720785 POT720781:POT720785 PYP720781:PYP720785 QIL720781:QIL720785 QSH720781:QSH720785 RCD720781:RCD720785 RLZ720781:RLZ720785 RVV720781:RVV720785 SFR720781:SFR720785 SPN720781:SPN720785 SZJ720781:SZJ720785 TJF720781:TJF720785 TTB720781:TTB720785 UCX720781:UCX720785 UMT720781:UMT720785 UWP720781:UWP720785 VGL720781:VGL720785 VQH720781:VQH720785 WAD720781:WAD720785 WJZ720781:WJZ720785 WTV720781:WTV720785 HJ786317:HJ786321 RF786317:RF786321 ABB786317:ABB786321 AKX786317:AKX786321 AUT786317:AUT786321 BEP786317:BEP786321 BOL786317:BOL786321 BYH786317:BYH786321 CID786317:CID786321 CRZ786317:CRZ786321 DBV786317:DBV786321 DLR786317:DLR786321 DVN786317:DVN786321 EFJ786317:EFJ786321 EPF786317:EPF786321 EZB786317:EZB786321 FIX786317:FIX786321 FST786317:FST786321 GCP786317:GCP786321 GML786317:GML786321 GWH786317:GWH786321 HGD786317:HGD786321 HPZ786317:HPZ786321 HZV786317:HZV786321 IJR786317:IJR786321 ITN786317:ITN786321 JDJ786317:JDJ786321 JNF786317:JNF786321 JXB786317:JXB786321 KGX786317:KGX786321 KQT786317:KQT786321 LAP786317:LAP786321 LKL786317:LKL786321 LUH786317:LUH786321 MED786317:MED786321 MNZ786317:MNZ786321 MXV786317:MXV786321 NHR786317:NHR786321 NRN786317:NRN786321 OBJ786317:OBJ786321 OLF786317:OLF786321 OVB786317:OVB786321 PEX786317:PEX786321 POT786317:POT786321 PYP786317:PYP786321 QIL786317:QIL786321 QSH786317:QSH786321 RCD786317:RCD786321 RLZ786317:RLZ786321 RVV786317:RVV786321 SFR786317:SFR786321 SPN786317:SPN786321 SZJ786317:SZJ786321 TJF786317:TJF786321 TTB786317:TTB786321 UCX786317:UCX786321 UMT786317:UMT786321 UWP786317:UWP786321 VGL786317:VGL786321 VQH786317:VQH786321 WAD786317:WAD786321 WJZ786317:WJZ786321 WTV786317:WTV786321 HJ851853:HJ851857 RF851853:RF851857 ABB851853:ABB851857 AKX851853:AKX851857 AUT851853:AUT851857 BEP851853:BEP851857 BOL851853:BOL851857 BYH851853:BYH851857 CID851853:CID851857 CRZ851853:CRZ851857 DBV851853:DBV851857 DLR851853:DLR851857 DVN851853:DVN851857 EFJ851853:EFJ851857 EPF851853:EPF851857 EZB851853:EZB851857 FIX851853:FIX851857 FST851853:FST851857 GCP851853:GCP851857 GML851853:GML851857 GWH851853:GWH851857 HGD851853:HGD851857 HPZ851853:HPZ851857 HZV851853:HZV851857 IJR851853:IJR851857 ITN851853:ITN851857 JDJ851853:JDJ851857 JNF851853:JNF851857 JXB851853:JXB851857 KGX851853:KGX851857 KQT851853:KQT851857 LAP851853:LAP851857 LKL851853:LKL851857 LUH851853:LUH851857 MED851853:MED851857 MNZ851853:MNZ851857 MXV851853:MXV851857 NHR851853:NHR851857 NRN851853:NRN851857 OBJ851853:OBJ851857 OLF851853:OLF851857 OVB851853:OVB851857 PEX851853:PEX851857 POT851853:POT851857 PYP851853:PYP851857 QIL851853:QIL851857 QSH851853:QSH851857 RCD851853:RCD851857 RLZ851853:RLZ851857 RVV851853:RVV851857 SFR851853:SFR851857 SPN851853:SPN851857 SZJ851853:SZJ851857 TJF851853:TJF851857 TTB851853:TTB851857 UCX851853:UCX851857 UMT851853:UMT851857 UWP851853:UWP851857 VGL851853:VGL851857 VQH851853:VQH851857 WAD851853:WAD851857 WJZ851853:WJZ851857 WTV851853:WTV851857 HJ917389:HJ917393 RF917389:RF917393 ABB917389:ABB917393 AKX917389:AKX917393 AUT917389:AUT917393 BEP917389:BEP917393 BOL917389:BOL917393 BYH917389:BYH917393 CID917389:CID917393 CRZ917389:CRZ917393 DBV917389:DBV917393 DLR917389:DLR917393 DVN917389:DVN917393 EFJ917389:EFJ917393 EPF917389:EPF917393 EZB917389:EZB917393 FIX917389:FIX917393 FST917389:FST917393 GCP917389:GCP917393 GML917389:GML917393 GWH917389:GWH917393 HGD917389:HGD917393 HPZ917389:HPZ917393 HZV917389:HZV917393 IJR917389:IJR917393 ITN917389:ITN917393 JDJ917389:JDJ917393 JNF917389:JNF917393 JXB917389:JXB917393 KGX917389:KGX917393 KQT917389:KQT917393 LAP917389:LAP917393 LKL917389:LKL917393 LUH917389:LUH917393 MED917389:MED917393 MNZ917389:MNZ917393 MXV917389:MXV917393 NHR917389:NHR917393 NRN917389:NRN917393 OBJ917389:OBJ917393 OLF917389:OLF917393 OVB917389:OVB917393 PEX917389:PEX917393 POT917389:POT917393 PYP917389:PYP917393 QIL917389:QIL917393 QSH917389:QSH917393 RCD917389:RCD917393 RLZ917389:RLZ917393 RVV917389:RVV917393 SFR917389:SFR917393 SPN917389:SPN917393 SZJ917389:SZJ917393 TJF917389:TJF917393 TTB917389:TTB917393 UCX917389:UCX917393 UMT917389:UMT917393 UWP917389:UWP917393 VGL917389:VGL917393 VQH917389:VQH917393 WAD917389:WAD917393 WJZ917389:WJZ917393 WTV917389:WTV917393 HJ982925:HJ982929 RF982925:RF982929 ABB982925:ABB982929 AKX982925:AKX982929 AUT982925:AUT982929 BEP982925:BEP982929 BOL982925:BOL982929 BYH982925:BYH982929 CID982925:CID982929 CRZ982925:CRZ982929 DBV982925:DBV982929 DLR982925:DLR982929 DVN982925:DVN982929 EFJ982925:EFJ982929 EPF982925:EPF982929 EZB982925:EZB982929 FIX982925:FIX982929 FST982925:FST982929 GCP982925:GCP982929 GML982925:GML982929 GWH982925:GWH982929 HGD982925:HGD982929 HPZ982925:HPZ982929 HZV982925:HZV982929 IJR982925:IJR982929 ITN982925:ITN982929 JDJ982925:JDJ982929 JNF982925:JNF982929 JXB982925:JXB982929 KGX982925:KGX982929 KQT982925:KQT982929 LAP982925:LAP982929 LKL982925:LKL982929 LUH982925:LUH982929 MED982925:MED982929 MNZ982925:MNZ982929 MXV982925:MXV982929 NHR982925:NHR982929 NRN982925:NRN982929 OBJ982925:OBJ982929 OLF982925:OLF982929 OVB982925:OVB982929 PEX982925:PEX982929 POT982925:POT982929 PYP982925:PYP982929 QIL982925:QIL982929 QSH982925:QSH982929 RCD982925:RCD982929 RLZ982925:RLZ982929 RVV982925:RVV982929 SFR982925:SFR982929 SPN982925:SPN982929 SZJ982925:SZJ982929 TJF982925:TJF982929 TTB982925:TTB982929 UCX982925:UCX982929 UMT982925:UMT982929 UWP982925:UWP982929 VGL982925:VGL982929 VQH982925:VQH982929 WAD982925:WAD982929 WJZ982925:WJZ982929 WTV982925:WTV982929 HG65421:HH65425 RC65421:RD65425 AAY65421:AAZ65425 AKU65421:AKV65425 AUQ65421:AUR65425 BEM65421:BEN65425 BOI65421:BOJ65425 BYE65421:BYF65425 CIA65421:CIB65425 CRW65421:CRX65425 DBS65421:DBT65425 DLO65421:DLP65425 DVK65421:DVL65425 EFG65421:EFH65425 EPC65421:EPD65425 EYY65421:EYZ65425 FIU65421:FIV65425 FSQ65421:FSR65425 GCM65421:GCN65425 GMI65421:GMJ65425 GWE65421:GWF65425 HGA65421:HGB65425 HPW65421:HPX65425 HZS65421:HZT65425 IJO65421:IJP65425 ITK65421:ITL65425 JDG65421:JDH65425 JNC65421:JND65425 JWY65421:JWZ65425 KGU65421:KGV65425 KQQ65421:KQR65425 LAM65421:LAN65425 LKI65421:LKJ65425 LUE65421:LUF65425 MEA65421:MEB65425 MNW65421:MNX65425 MXS65421:MXT65425 NHO65421:NHP65425 NRK65421:NRL65425 OBG65421:OBH65425 OLC65421:OLD65425 OUY65421:OUZ65425 PEU65421:PEV65425 POQ65421:POR65425 PYM65421:PYN65425 QII65421:QIJ65425 QSE65421:QSF65425 RCA65421:RCB65425 RLW65421:RLX65425 RVS65421:RVT65425 SFO65421:SFP65425 SPK65421:SPL65425 SZG65421:SZH65425 TJC65421:TJD65425 TSY65421:TSZ65425 UCU65421:UCV65425 UMQ65421:UMR65425 UWM65421:UWN65425 VGI65421:VGJ65425 VQE65421:VQF65425 WAA65421:WAB65425 WJW65421:WJX65425 WTS65421:WTT65425 HG130957:HH130961 RC130957:RD130961 AAY130957:AAZ130961 AKU130957:AKV130961 AUQ130957:AUR130961 BEM130957:BEN130961 BOI130957:BOJ130961 BYE130957:BYF130961 CIA130957:CIB130961 CRW130957:CRX130961 DBS130957:DBT130961 DLO130957:DLP130961 DVK130957:DVL130961 EFG130957:EFH130961 EPC130957:EPD130961 EYY130957:EYZ130961 FIU130957:FIV130961 FSQ130957:FSR130961 GCM130957:GCN130961 GMI130957:GMJ130961 GWE130957:GWF130961 HGA130957:HGB130961 HPW130957:HPX130961 HZS130957:HZT130961 IJO130957:IJP130961 ITK130957:ITL130961 JDG130957:JDH130961 JNC130957:JND130961 JWY130957:JWZ130961 KGU130957:KGV130961 KQQ130957:KQR130961 LAM130957:LAN130961 LKI130957:LKJ130961 LUE130957:LUF130961 MEA130957:MEB130961 MNW130957:MNX130961 MXS130957:MXT130961 NHO130957:NHP130961 NRK130957:NRL130961 OBG130957:OBH130961 OLC130957:OLD130961 OUY130957:OUZ130961 PEU130957:PEV130961 POQ130957:POR130961 PYM130957:PYN130961 QII130957:QIJ130961 QSE130957:QSF130961 RCA130957:RCB130961 RLW130957:RLX130961 RVS130957:RVT130961 SFO130957:SFP130961 SPK130957:SPL130961 SZG130957:SZH130961 TJC130957:TJD130961 TSY130957:TSZ130961 UCU130957:UCV130961 UMQ130957:UMR130961 UWM130957:UWN130961 VGI130957:VGJ130961 VQE130957:VQF130961 WAA130957:WAB130961 WJW130957:WJX130961 WTS130957:WTT130961 HG196493:HH196497 RC196493:RD196497 AAY196493:AAZ196497 AKU196493:AKV196497 AUQ196493:AUR196497 BEM196493:BEN196497 BOI196493:BOJ196497 BYE196493:BYF196497 CIA196493:CIB196497 CRW196493:CRX196497 DBS196493:DBT196497 DLO196493:DLP196497 DVK196493:DVL196497 EFG196493:EFH196497 EPC196493:EPD196497 EYY196493:EYZ196497 FIU196493:FIV196497 FSQ196493:FSR196497 GCM196493:GCN196497 GMI196493:GMJ196497 GWE196493:GWF196497 HGA196493:HGB196497 HPW196493:HPX196497 HZS196493:HZT196497 IJO196493:IJP196497 ITK196493:ITL196497 JDG196493:JDH196497 JNC196493:JND196497 JWY196493:JWZ196497 KGU196493:KGV196497 KQQ196493:KQR196497 LAM196493:LAN196497 LKI196493:LKJ196497 LUE196493:LUF196497 MEA196493:MEB196497 MNW196493:MNX196497 MXS196493:MXT196497 NHO196493:NHP196497 NRK196493:NRL196497 OBG196493:OBH196497 OLC196493:OLD196497 OUY196493:OUZ196497 PEU196493:PEV196497 POQ196493:POR196497 PYM196493:PYN196497 QII196493:QIJ196497 QSE196493:QSF196497 RCA196493:RCB196497 RLW196493:RLX196497 RVS196493:RVT196497 SFO196493:SFP196497 SPK196493:SPL196497 SZG196493:SZH196497 TJC196493:TJD196497 TSY196493:TSZ196497 UCU196493:UCV196497 UMQ196493:UMR196497 UWM196493:UWN196497 VGI196493:VGJ196497 VQE196493:VQF196497 WAA196493:WAB196497 WJW196493:WJX196497 WTS196493:WTT196497 HG262029:HH262033 RC262029:RD262033 AAY262029:AAZ262033 AKU262029:AKV262033 AUQ262029:AUR262033 BEM262029:BEN262033 BOI262029:BOJ262033 BYE262029:BYF262033 CIA262029:CIB262033 CRW262029:CRX262033 DBS262029:DBT262033 DLO262029:DLP262033 DVK262029:DVL262033 EFG262029:EFH262033 EPC262029:EPD262033 EYY262029:EYZ262033 FIU262029:FIV262033 FSQ262029:FSR262033 GCM262029:GCN262033 GMI262029:GMJ262033 GWE262029:GWF262033 HGA262029:HGB262033 HPW262029:HPX262033 HZS262029:HZT262033 IJO262029:IJP262033 ITK262029:ITL262033 JDG262029:JDH262033 JNC262029:JND262033 JWY262029:JWZ262033 KGU262029:KGV262033 KQQ262029:KQR262033 LAM262029:LAN262033 LKI262029:LKJ262033 LUE262029:LUF262033 MEA262029:MEB262033 MNW262029:MNX262033 MXS262029:MXT262033 NHO262029:NHP262033 NRK262029:NRL262033 OBG262029:OBH262033 OLC262029:OLD262033 OUY262029:OUZ262033 PEU262029:PEV262033 POQ262029:POR262033 PYM262029:PYN262033 QII262029:QIJ262033 QSE262029:QSF262033 RCA262029:RCB262033 RLW262029:RLX262033 RVS262029:RVT262033 SFO262029:SFP262033 SPK262029:SPL262033 SZG262029:SZH262033 TJC262029:TJD262033 TSY262029:TSZ262033 UCU262029:UCV262033 UMQ262029:UMR262033 UWM262029:UWN262033 VGI262029:VGJ262033 VQE262029:VQF262033 WAA262029:WAB262033 WJW262029:WJX262033 WTS262029:WTT262033 HG327565:HH327569 RC327565:RD327569 AAY327565:AAZ327569 AKU327565:AKV327569 AUQ327565:AUR327569 BEM327565:BEN327569 BOI327565:BOJ327569 BYE327565:BYF327569 CIA327565:CIB327569 CRW327565:CRX327569 DBS327565:DBT327569 DLO327565:DLP327569 DVK327565:DVL327569 EFG327565:EFH327569 EPC327565:EPD327569 EYY327565:EYZ327569 FIU327565:FIV327569 FSQ327565:FSR327569 GCM327565:GCN327569 GMI327565:GMJ327569 GWE327565:GWF327569 HGA327565:HGB327569 HPW327565:HPX327569 HZS327565:HZT327569 IJO327565:IJP327569 ITK327565:ITL327569 JDG327565:JDH327569 JNC327565:JND327569 JWY327565:JWZ327569 KGU327565:KGV327569 KQQ327565:KQR327569 LAM327565:LAN327569 LKI327565:LKJ327569 LUE327565:LUF327569 MEA327565:MEB327569 MNW327565:MNX327569 MXS327565:MXT327569 NHO327565:NHP327569 NRK327565:NRL327569 OBG327565:OBH327569 OLC327565:OLD327569 OUY327565:OUZ327569 PEU327565:PEV327569 POQ327565:POR327569 PYM327565:PYN327569 QII327565:QIJ327569 QSE327565:QSF327569 RCA327565:RCB327569 RLW327565:RLX327569 RVS327565:RVT327569 SFO327565:SFP327569 SPK327565:SPL327569 SZG327565:SZH327569 TJC327565:TJD327569 TSY327565:TSZ327569 UCU327565:UCV327569 UMQ327565:UMR327569 UWM327565:UWN327569 VGI327565:VGJ327569 VQE327565:VQF327569 WAA327565:WAB327569 WJW327565:WJX327569 WTS327565:WTT327569 HG393101:HH393105 RC393101:RD393105 AAY393101:AAZ393105 AKU393101:AKV393105 AUQ393101:AUR393105 BEM393101:BEN393105 BOI393101:BOJ393105 BYE393101:BYF393105 CIA393101:CIB393105 CRW393101:CRX393105 DBS393101:DBT393105 DLO393101:DLP393105 DVK393101:DVL393105 EFG393101:EFH393105 EPC393101:EPD393105 EYY393101:EYZ393105 FIU393101:FIV393105 FSQ393101:FSR393105 GCM393101:GCN393105 GMI393101:GMJ393105 GWE393101:GWF393105 HGA393101:HGB393105 HPW393101:HPX393105 HZS393101:HZT393105 IJO393101:IJP393105 ITK393101:ITL393105 JDG393101:JDH393105 JNC393101:JND393105 JWY393101:JWZ393105 KGU393101:KGV393105 KQQ393101:KQR393105 LAM393101:LAN393105 LKI393101:LKJ393105 LUE393101:LUF393105 MEA393101:MEB393105 MNW393101:MNX393105 MXS393101:MXT393105 NHO393101:NHP393105 NRK393101:NRL393105 OBG393101:OBH393105 OLC393101:OLD393105 OUY393101:OUZ393105 PEU393101:PEV393105 POQ393101:POR393105 PYM393101:PYN393105 QII393101:QIJ393105 QSE393101:QSF393105 RCA393101:RCB393105 RLW393101:RLX393105 RVS393101:RVT393105 SFO393101:SFP393105 SPK393101:SPL393105 SZG393101:SZH393105 TJC393101:TJD393105 TSY393101:TSZ393105 UCU393101:UCV393105 UMQ393101:UMR393105 UWM393101:UWN393105 VGI393101:VGJ393105 VQE393101:VQF393105 WAA393101:WAB393105 WJW393101:WJX393105 WTS393101:WTT393105 HG458637:HH458641 RC458637:RD458641 AAY458637:AAZ458641 AKU458637:AKV458641 AUQ458637:AUR458641 BEM458637:BEN458641 BOI458637:BOJ458641 BYE458637:BYF458641 CIA458637:CIB458641 CRW458637:CRX458641 DBS458637:DBT458641 DLO458637:DLP458641 DVK458637:DVL458641 EFG458637:EFH458641 EPC458637:EPD458641 EYY458637:EYZ458641 FIU458637:FIV458641 FSQ458637:FSR458641 GCM458637:GCN458641 GMI458637:GMJ458641 GWE458637:GWF458641 HGA458637:HGB458641 HPW458637:HPX458641 HZS458637:HZT458641 IJO458637:IJP458641 ITK458637:ITL458641 JDG458637:JDH458641 JNC458637:JND458641 JWY458637:JWZ458641 KGU458637:KGV458641 KQQ458637:KQR458641 LAM458637:LAN458641 LKI458637:LKJ458641 LUE458637:LUF458641 MEA458637:MEB458641 MNW458637:MNX458641 MXS458637:MXT458641 NHO458637:NHP458641 NRK458637:NRL458641 OBG458637:OBH458641 OLC458637:OLD458641 OUY458637:OUZ458641 PEU458637:PEV458641 POQ458637:POR458641 PYM458637:PYN458641 QII458637:QIJ458641 QSE458637:QSF458641 RCA458637:RCB458641 RLW458637:RLX458641 RVS458637:RVT458641 SFO458637:SFP458641 SPK458637:SPL458641 SZG458637:SZH458641 TJC458637:TJD458641 TSY458637:TSZ458641 UCU458637:UCV458641 UMQ458637:UMR458641 UWM458637:UWN458641 VGI458637:VGJ458641 VQE458637:VQF458641 WAA458637:WAB458641 WJW458637:WJX458641 WTS458637:WTT458641 HG524173:HH524177 RC524173:RD524177 AAY524173:AAZ524177 AKU524173:AKV524177 AUQ524173:AUR524177 BEM524173:BEN524177 BOI524173:BOJ524177 BYE524173:BYF524177 CIA524173:CIB524177 CRW524173:CRX524177 DBS524173:DBT524177 DLO524173:DLP524177 DVK524173:DVL524177 EFG524173:EFH524177 EPC524173:EPD524177 EYY524173:EYZ524177 FIU524173:FIV524177 FSQ524173:FSR524177 GCM524173:GCN524177 GMI524173:GMJ524177 GWE524173:GWF524177 HGA524173:HGB524177 HPW524173:HPX524177 HZS524173:HZT524177 IJO524173:IJP524177 ITK524173:ITL524177 JDG524173:JDH524177 JNC524173:JND524177 JWY524173:JWZ524177 KGU524173:KGV524177 KQQ524173:KQR524177 LAM524173:LAN524177 LKI524173:LKJ524177 LUE524173:LUF524177 MEA524173:MEB524177 MNW524173:MNX524177 MXS524173:MXT524177 NHO524173:NHP524177 NRK524173:NRL524177 OBG524173:OBH524177 OLC524173:OLD524177 OUY524173:OUZ524177 PEU524173:PEV524177 POQ524173:POR524177 PYM524173:PYN524177 QII524173:QIJ524177 QSE524173:QSF524177 RCA524173:RCB524177 RLW524173:RLX524177 RVS524173:RVT524177 SFO524173:SFP524177 SPK524173:SPL524177 SZG524173:SZH524177 TJC524173:TJD524177 TSY524173:TSZ524177 UCU524173:UCV524177 UMQ524173:UMR524177 UWM524173:UWN524177 VGI524173:VGJ524177 VQE524173:VQF524177 WAA524173:WAB524177 WJW524173:WJX524177 WTS524173:WTT524177 HG589709:HH589713 RC589709:RD589713 AAY589709:AAZ589713 AKU589709:AKV589713 AUQ589709:AUR589713 BEM589709:BEN589713 BOI589709:BOJ589713 BYE589709:BYF589713 CIA589709:CIB589713 CRW589709:CRX589713 DBS589709:DBT589713 DLO589709:DLP589713 DVK589709:DVL589713 EFG589709:EFH589713 EPC589709:EPD589713 EYY589709:EYZ589713 FIU589709:FIV589713 FSQ589709:FSR589713 GCM589709:GCN589713 GMI589709:GMJ589713 GWE589709:GWF589713 HGA589709:HGB589713 HPW589709:HPX589713 HZS589709:HZT589713 IJO589709:IJP589713 ITK589709:ITL589713 JDG589709:JDH589713 JNC589709:JND589713 JWY589709:JWZ589713 KGU589709:KGV589713 KQQ589709:KQR589713 LAM589709:LAN589713 LKI589709:LKJ589713 LUE589709:LUF589713 MEA589709:MEB589713 MNW589709:MNX589713 MXS589709:MXT589713 NHO589709:NHP589713 NRK589709:NRL589713 OBG589709:OBH589713 OLC589709:OLD589713 OUY589709:OUZ589713 PEU589709:PEV589713 POQ589709:POR589713 PYM589709:PYN589713 QII589709:QIJ589713 QSE589709:QSF589713 RCA589709:RCB589713 RLW589709:RLX589713 RVS589709:RVT589713 SFO589709:SFP589713 SPK589709:SPL589713 SZG589709:SZH589713 TJC589709:TJD589713 TSY589709:TSZ589713 UCU589709:UCV589713 UMQ589709:UMR589713 UWM589709:UWN589713 VGI589709:VGJ589713 VQE589709:VQF589713 WAA589709:WAB589713 WJW589709:WJX589713 WTS589709:WTT589713 HG655245:HH655249 RC655245:RD655249 AAY655245:AAZ655249 AKU655245:AKV655249 AUQ655245:AUR655249 BEM655245:BEN655249 BOI655245:BOJ655249 BYE655245:BYF655249 CIA655245:CIB655249 CRW655245:CRX655249 DBS655245:DBT655249 DLO655245:DLP655249 DVK655245:DVL655249 EFG655245:EFH655249 EPC655245:EPD655249 EYY655245:EYZ655249 FIU655245:FIV655249 FSQ655245:FSR655249 GCM655245:GCN655249 GMI655245:GMJ655249 GWE655245:GWF655249 HGA655245:HGB655249 HPW655245:HPX655249 HZS655245:HZT655249 IJO655245:IJP655249 ITK655245:ITL655249 JDG655245:JDH655249 JNC655245:JND655249 JWY655245:JWZ655249 KGU655245:KGV655249 KQQ655245:KQR655249 LAM655245:LAN655249 LKI655245:LKJ655249 LUE655245:LUF655249 MEA655245:MEB655249 MNW655245:MNX655249 MXS655245:MXT655249 NHO655245:NHP655249 NRK655245:NRL655249 OBG655245:OBH655249 OLC655245:OLD655249 OUY655245:OUZ655249 PEU655245:PEV655249 POQ655245:POR655249 PYM655245:PYN655249 QII655245:QIJ655249 QSE655245:QSF655249 RCA655245:RCB655249 RLW655245:RLX655249 RVS655245:RVT655249 SFO655245:SFP655249 SPK655245:SPL655249 SZG655245:SZH655249 TJC655245:TJD655249 TSY655245:TSZ655249 UCU655245:UCV655249 UMQ655245:UMR655249 UWM655245:UWN655249 VGI655245:VGJ655249 VQE655245:VQF655249 WAA655245:WAB655249 WJW655245:WJX655249 WTS655245:WTT655249 HG720781:HH720785 RC720781:RD720785 AAY720781:AAZ720785 AKU720781:AKV720785 AUQ720781:AUR720785 BEM720781:BEN720785 BOI720781:BOJ720785 BYE720781:BYF720785 CIA720781:CIB720785 CRW720781:CRX720785 DBS720781:DBT720785 DLO720781:DLP720785 DVK720781:DVL720785 EFG720781:EFH720785 EPC720781:EPD720785 EYY720781:EYZ720785 FIU720781:FIV720785 FSQ720781:FSR720785 GCM720781:GCN720785 GMI720781:GMJ720785 GWE720781:GWF720785 HGA720781:HGB720785 HPW720781:HPX720785 HZS720781:HZT720785 IJO720781:IJP720785 ITK720781:ITL720785 JDG720781:JDH720785 JNC720781:JND720785 JWY720781:JWZ720785 KGU720781:KGV720785 KQQ720781:KQR720785 LAM720781:LAN720785 LKI720781:LKJ720785 LUE720781:LUF720785 MEA720781:MEB720785 MNW720781:MNX720785 MXS720781:MXT720785 NHO720781:NHP720785 NRK720781:NRL720785 OBG720781:OBH720785 OLC720781:OLD720785 OUY720781:OUZ720785 PEU720781:PEV720785 POQ720781:POR720785 PYM720781:PYN720785 QII720781:QIJ720785 QSE720781:QSF720785 RCA720781:RCB720785 RLW720781:RLX720785 RVS720781:RVT720785 SFO720781:SFP720785 SPK720781:SPL720785 SZG720781:SZH720785 TJC720781:TJD720785 TSY720781:TSZ720785 UCU720781:UCV720785 UMQ720781:UMR720785 UWM720781:UWN720785 VGI720781:VGJ720785 VQE720781:VQF720785 WAA720781:WAB720785 WJW720781:WJX720785 WTS720781:WTT720785 HG786317:HH786321 RC786317:RD786321 AAY786317:AAZ786321 AKU786317:AKV786321 AUQ786317:AUR786321 BEM786317:BEN786321 BOI786317:BOJ786321 BYE786317:BYF786321 CIA786317:CIB786321 CRW786317:CRX786321 DBS786317:DBT786321 DLO786317:DLP786321 DVK786317:DVL786321 EFG786317:EFH786321 EPC786317:EPD786321 EYY786317:EYZ786321 FIU786317:FIV786321 FSQ786317:FSR786321 GCM786317:GCN786321 GMI786317:GMJ786321 GWE786317:GWF786321 HGA786317:HGB786321 HPW786317:HPX786321 HZS786317:HZT786321 IJO786317:IJP786321 ITK786317:ITL786321 JDG786317:JDH786321 JNC786317:JND786321 JWY786317:JWZ786321 KGU786317:KGV786321 KQQ786317:KQR786321 LAM786317:LAN786321 LKI786317:LKJ786321 LUE786317:LUF786321 MEA786317:MEB786321 MNW786317:MNX786321 MXS786317:MXT786321 NHO786317:NHP786321 NRK786317:NRL786321 OBG786317:OBH786321 OLC786317:OLD786321 OUY786317:OUZ786321 PEU786317:PEV786321 POQ786317:POR786321 PYM786317:PYN786321 QII786317:QIJ786321 QSE786317:QSF786321 RCA786317:RCB786321 RLW786317:RLX786321 RVS786317:RVT786321 SFO786317:SFP786321 SPK786317:SPL786321 SZG786317:SZH786321 TJC786317:TJD786321 TSY786317:TSZ786321 UCU786317:UCV786321 UMQ786317:UMR786321 UWM786317:UWN786321 VGI786317:VGJ786321 VQE786317:VQF786321 WAA786317:WAB786321 WJW786317:WJX786321 WTS786317:WTT786321 HG851853:HH851857 RC851853:RD851857 AAY851853:AAZ851857 AKU851853:AKV851857 AUQ851853:AUR851857 BEM851853:BEN851857 BOI851853:BOJ851857 BYE851853:BYF851857 CIA851853:CIB851857 CRW851853:CRX851857 DBS851853:DBT851857 DLO851853:DLP851857 DVK851853:DVL851857 EFG851853:EFH851857 EPC851853:EPD851857 EYY851853:EYZ851857 FIU851853:FIV851857 FSQ851853:FSR851857 GCM851853:GCN851857 GMI851853:GMJ851857 GWE851853:GWF851857 HGA851853:HGB851857 HPW851853:HPX851857 HZS851853:HZT851857 IJO851853:IJP851857 ITK851853:ITL851857 JDG851853:JDH851857 JNC851853:JND851857 JWY851853:JWZ851857 KGU851853:KGV851857 KQQ851853:KQR851857 LAM851853:LAN851857 LKI851853:LKJ851857 LUE851853:LUF851857 MEA851853:MEB851857 MNW851853:MNX851857 MXS851853:MXT851857 NHO851853:NHP851857 NRK851853:NRL851857 OBG851853:OBH851857 OLC851853:OLD851857 OUY851853:OUZ851857 PEU851853:PEV851857 POQ851853:POR851857 PYM851853:PYN851857 QII851853:QIJ851857 QSE851853:QSF851857 RCA851853:RCB851857 RLW851853:RLX851857 RVS851853:RVT851857 SFO851853:SFP851857 SPK851853:SPL851857 SZG851853:SZH851857 TJC851853:TJD851857 TSY851853:TSZ851857 UCU851853:UCV851857 UMQ851853:UMR851857 UWM851853:UWN851857 VGI851853:VGJ851857 VQE851853:VQF851857 WAA851853:WAB851857 WJW851853:WJX851857 WTS851853:WTT851857 HG917389:HH917393 RC917389:RD917393 AAY917389:AAZ917393 AKU917389:AKV917393 AUQ917389:AUR917393 BEM917389:BEN917393 BOI917389:BOJ917393 BYE917389:BYF917393 CIA917389:CIB917393 CRW917389:CRX917393 DBS917389:DBT917393 DLO917389:DLP917393 DVK917389:DVL917393 EFG917389:EFH917393 EPC917389:EPD917393 EYY917389:EYZ917393 FIU917389:FIV917393 FSQ917389:FSR917393 GCM917389:GCN917393 GMI917389:GMJ917393 GWE917389:GWF917393 HGA917389:HGB917393 HPW917389:HPX917393 HZS917389:HZT917393 IJO917389:IJP917393 ITK917389:ITL917393 JDG917389:JDH917393 JNC917389:JND917393 JWY917389:JWZ917393 KGU917389:KGV917393 KQQ917389:KQR917393 LAM917389:LAN917393 LKI917389:LKJ917393 LUE917389:LUF917393 MEA917389:MEB917393 MNW917389:MNX917393 MXS917389:MXT917393 NHO917389:NHP917393 NRK917389:NRL917393 OBG917389:OBH917393 OLC917389:OLD917393 OUY917389:OUZ917393 PEU917389:PEV917393 POQ917389:POR917393 PYM917389:PYN917393 QII917389:QIJ917393 QSE917389:QSF917393 RCA917389:RCB917393 RLW917389:RLX917393 RVS917389:RVT917393 SFO917389:SFP917393 SPK917389:SPL917393 SZG917389:SZH917393 TJC917389:TJD917393 TSY917389:TSZ917393 UCU917389:UCV917393 UMQ917389:UMR917393 UWM917389:UWN917393 VGI917389:VGJ917393 VQE917389:VQF917393 WAA917389:WAB917393 WJW917389:WJX917393 WTS917389:WTT917393 HG982925:HH982929 RC982925:RD982929 AAY982925:AAZ982929 AKU982925:AKV982929 AUQ982925:AUR982929 BEM982925:BEN982929 BOI982925:BOJ982929 BYE982925:BYF982929 CIA982925:CIB982929 CRW982925:CRX982929 DBS982925:DBT982929 DLO982925:DLP982929 DVK982925:DVL982929 EFG982925:EFH982929 EPC982925:EPD982929 EYY982925:EYZ982929 FIU982925:FIV982929 FSQ982925:FSR982929 GCM982925:GCN982929 GMI982925:GMJ982929 GWE982925:GWF982929 HGA982925:HGB982929 HPW982925:HPX982929 HZS982925:HZT982929 IJO982925:IJP982929 ITK982925:ITL982929 JDG982925:JDH982929 JNC982925:JND982929 JWY982925:JWZ982929 KGU982925:KGV982929 KQQ982925:KQR982929 LAM982925:LAN982929 LKI982925:LKJ982929 LUE982925:LUF982929 MEA982925:MEB982929 MNW982925:MNX982929 MXS982925:MXT982929 NHO982925:NHP982929 NRK982925:NRL982929 OBG982925:OBH982929 OLC982925:OLD982929 OUY982925:OUZ982929 PEU982925:PEV982929 POQ982925:POR982929 PYM982925:PYN982929 QII982925:QIJ982929 QSE982925:QSF982929 RCA982925:RCB982929 RLW982925:RLX982929 RVS982925:RVT982929 SFO982925:SFP982929 SPK982925:SPL982929 SZG982925:SZH982929 TJC982925:TJD982929 TSY982925:TSZ982929 UCU982925:UCV982929 UMQ982925:UMR982929 UWM982925:UWN982929 VGI982925:VGJ982929 VQE982925:VQF982929 WAA982925:WAB982929 WJW982925:WJX982929 WTS982925:WTT982929 F65421:F65425 GT65421:GT65425 QP65421:QP65425 AAL65421:AAL65425 AKH65421:AKH65425 AUD65421:AUD65425 BDZ65421:BDZ65425 BNV65421:BNV65425 BXR65421:BXR65425 CHN65421:CHN65425 CRJ65421:CRJ65425 DBF65421:DBF65425 DLB65421:DLB65425 DUX65421:DUX65425 EET65421:EET65425 EOP65421:EOP65425 EYL65421:EYL65425 FIH65421:FIH65425 FSD65421:FSD65425 GBZ65421:GBZ65425 GLV65421:GLV65425 GVR65421:GVR65425 HFN65421:HFN65425 HPJ65421:HPJ65425 HZF65421:HZF65425 IJB65421:IJB65425 ISX65421:ISX65425 JCT65421:JCT65425 JMP65421:JMP65425 JWL65421:JWL65425 KGH65421:KGH65425 KQD65421:KQD65425 KZZ65421:KZZ65425 LJV65421:LJV65425 LTR65421:LTR65425 MDN65421:MDN65425 MNJ65421:MNJ65425 MXF65421:MXF65425 NHB65421:NHB65425 NQX65421:NQX65425 OAT65421:OAT65425 OKP65421:OKP65425 OUL65421:OUL65425 PEH65421:PEH65425 POD65421:POD65425 PXZ65421:PXZ65425 QHV65421:QHV65425 QRR65421:QRR65425 RBN65421:RBN65425 RLJ65421:RLJ65425 RVF65421:RVF65425 SFB65421:SFB65425 SOX65421:SOX65425 SYT65421:SYT65425 TIP65421:TIP65425 TSL65421:TSL65425 UCH65421:UCH65425 UMD65421:UMD65425 UVZ65421:UVZ65425 VFV65421:VFV65425 VPR65421:VPR65425 VZN65421:VZN65425 WJJ65421:WJJ65425 WTF65421:WTF65425 F130957:F130961 GT130957:GT130961 QP130957:QP130961 AAL130957:AAL130961 AKH130957:AKH130961 AUD130957:AUD130961 BDZ130957:BDZ130961 BNV130957:BNV130961 BXR130957:BXR130961 CHN130957:CHN130961 CRJ130957:CRJ130961 DBF130957:DBF130961 DLB130957:DLB130961 DUX130957:DUX130961 EET130957:EET130961 EOP130957:EOP130961 EYL130957:EYL130961 FIH130957:FIH130961 FSD130957:FSD130961 GBZ130957:GBZ130961 GLV130957:GLV130961 GVR130957:GVR130961 HFN130957:HFN130961 HPJ130957:HPJ130961 HZF130957:HZF130961 IJB130957:IJB130961 ISX130957:ISX130961 JCT130957:JCT130961 JMP130957:JMP130961 JWL130957:JWL130961 KGH130957:KGH130961 KQD130957:KQD130961 KZZ130957:KZZ130961 LJV130957:LJV130961 LTR130957:LTR130961 MDN130957:MDN130961 MNJ130957:MNJ130961 MXF130957:MXF130961 NHB130957:NHB130961 NQX130957:NQX130961 OAT130957:OAT130961 OKP130957:OKP130961 OUL130957:OUL130961 PEH130957:PEH130961 POD130957:POD130961 PXZ130957:PXZ130961 QHV130957:QHV130961 QRR130957:QRR130961 RBN130957:RBN130961 RLJ130957:RLJ130961 RVF130957:RVF130961 SFB130957:SFB130961 SOX130957:SOX130961 SYT130957:SYT130961 TIP130957:TIP130961 TSL130957:TSL130961 UCH130957:UCH130961 UMD130957:UMD130961 UVZ130957:UVZ130961 VFV130957:VFV130961 VPR130957:VPR130961 VZN130957:VZN130961 WJJ130957:WJJ130961 WTF130957:WTF130961 F196493:F196497 GT196493:GT196497 QP196493:QP196497 AAL196493:AAL196497 AKH196493:AKH196497 AUD196493:AUD196497 BDZ196493:BDZ196497 BNV196493:BNV196497 BXR196493:BXR196497 CHN196493:CHN196497 CRJ196493:CRJ196497 DBF196493:DBF196497 DLB196493:DLB196497 DUX196493:DUX196497 EET196493:EET196497 EOP196493:EOP196497 EYL196493:EYL196497 FIH196493:FIH196497 FSD196493:FSD196497 GBZ196493:GBZ196497 GLV196493:GLV196497 GVR196493:GVR196497 HFN196493:HFN196497 HPJ196493:HPJ196497 HZF196493:HZF196497 IJB196493:IJB196497 ISX196493:ISX196497 JCT196493:JCT196497 JMP196493:JMP196497 JWL196493:JWL196497 KGH196493:KGH196497 KQD196493:KQD196497 KZZ196493:KZZ196497 LJV196493:LJV196497 LTR196493:LTR196497 MDN196493:MDN196497 MNJ196493:MNJ196497 MXF196493:MXF196497 NHB196493:NHB196497 NQX196493:NQX196497 OAT196493:OAT196497 OKP196493:OKP196497 OUL196493:OUL196497 PEH196493:PEH196497 POD196493:POD196497 PXZ196493:PXZ196497 QHV196493:QHV196497 QRR196493:QRR196497 RBN196493:RBN196497 RLJ196493:RLJ196497 RVF196493:RVF196497 SFB196493:SFB196497 SOX196493:SOX196497 SYT196493:SYT196497 TIP196493:TIP196497 TSL196493:TSL196497 UCH196493:UCH196497 UMD196493:UMD196497 UVZ196493:UVZ196497 VFV196493:VFV196497 VPR196493:VPR196497 VZN196493:VZN196497 WJJ196493:WJJ196497 WTF196493:WTF196497 F262029:F262033 GT262029:GT262033 QP262029:QP262033 AAL262029:AAL262033 AKH262029:AKH262033 AUD262029:AUD262033 BDZ262029:BDZ262033 BNV262029:BNV262033 BXR262029:BXR262033 CHN262029:CHN262033 CRJ262029:CRJ262033 DBF262029:DBF262033 DLB262029:DLB262033 DUX262029:DUX262033 EET262029:EET262033 EOP262029:EOP262033 EYL262029:EYL262033 FIH262029:FIH262033 FSD262029:FSD262033 GBZ262029:GBZ262033 GLV262029:GLV262033 GVR262029:GVR262033 HFN262029:HFN262033 HPJ262029:HPJ262033 HZF262029:HZF262033 IJB262029:IJB262033 ISX262029:ISX262033 JCT262029:JCT262033 JMP262029:JMP262033 JWL262029:JWL262033 KGH262029:KGH262033 KQD262029:KQD262033 KZZ262029:KZZ262033 LJV262029:LJV262033 LTR262029:LTR262033 MDN262029:MDN262033 MNJ262029:MNJ262033 MXF262029:MXF262033 NHB262029:NHB262033 NQX262029:NQX262033 OAT262029:OAT262033 OKP262029:OKP262033 OUL262029:OUL262033 PEH262029:PEH262033 POD262029:POD262033 PXZ262029:PXZ262033 QHV262029:QHV262033 QRR262029:QRR262033 RBN262029:RBN262033 RLJ262029:RLJ262033 RVF262029:RVF262033 SFB262029:SFB262033 SOX262029:SOX262033 SYT262029:SYT262033 TIP262029:TIP262033 TSL262029:TSL262033 UCH262029:UCH262033 UMD262029:UMD262033 UVZ262029:UVZ262033 VFV262029:VFV262033 VPR262029:VPR262033 VZN262029:VZN262033 WJJ262029:WJJ262033 WTF262029:WTF262033 F327565:F327569 GT327565:GT327569 QP327565:QP327569 AAL327565:AAL327569 AKH327565:AKH327569 AUD327565:AUD327569 BDZ327565:BDZ327569 BNV327565:BNV327569 BXR327565:BXR327569 CHN327565:CHN327569 CRJ327565:CRJ327569 DBF327565:DBF327569 DLB327565:DLB327569 DUX327565:DUX327569 EET327565:EET327569 EOP327565:EOP327569 EYL327565:EYL327569 FIH327565:FIH327569 FSD327565:FSD327569 GBZ327565:GBZ327569 GLV327565:GLV327569 GVR327565:GVR327569 HFN327565:HFN327569 HPJ327565:HPJ327569 HZF327565:HZF327569 IJB327565:IJB327569 ISX327565:ISX327569 JCT327565:JCT327569 JMP327565:JMP327569 JWL327565:JWL327569 KGH327565:KGH327569 KQD327565:KQD327569 KZZ327565:KZZ327569 LJV327565:LJV327569 LTR327565:LTR327569 MDN327565:MDN327569 MNJ327565:MNJ327569 MXF327565:MXF327569 NHB327565:NHB327569 NQX327565:NQX327569 OAT327565:OAT327569 OKP327565:OKP327569 OUL327565:OUL327569 PEH327565:PEH327569 POD327565:POD327569 PXZ327565:PXZ327569 QHV327565:QHV327569 QRR327565:QRR327569 RBN327565:RBN327569 RLJ327565:RLJ327569 RVF327565:RVF327569 SFB327565:SFB327569 SOX327565:SOX327569 SYT327565:SYT327569 TIP327565:TIP327569 TSL327565:TSL327569 UCH327565:UCH327569 UMD327565:UMD327569 UVZ327565:UVZ327569 VFV327565:VFV327569 VPR327565:VPR327569 VZN327565:VZN327569 WJJ327565:WJJ327569 WTF327565:WTF327569 F393101:F393105 GT393101:GT393105 QP393101:QP393105 AAL393101:AAL393105 AKH393101:AKH393105 AUD393101:AUD393105 BDZ393101:BDZ393105 BNV393101:BNV393105 BXR393101:BXR393105 CHN393101:CHN393105 CRJ393101:CRJ393105 DBF393101:DBF393105 DLB393101:DLB393105 DUX393101:DUX393105 EET393101:EET393105 EOP393101:EOP393105 EYL393101:EYL393105 FIH393101:FIH393105 FSD393101:FSD393105 GBZ393101:GBZ393105 GLV393101:GLV393105 GVR393101:GVR393105 HFN393101:HFN393105 HPJ393101:HPJ393105 HZF393101:HZF393105 IJB393101:IJB393105 ISX393101:ISX393105 JCT393101:JCT393105 JMP393101:JMP393105 JWL393101:JWL393105 KGH393101:KGH393105 KQD393101:KQD393105 KZZ393101:KZZ393105 LJV393101:LJV393105 LTR393101:LTR393105 MDN393101:MDN393105 MNJ393101:MNJ393105 MXF393101:MXF393105 NHB393101:NHB393105 NQX393101:NQX393105 OAT393101:OAT393105 OKP393101:OKP393105 OUL393101:OUL393105 PEH393101:PEH393105 POD393101:POD393105 PXZ393101:PXZ393105 QHV393101:QHV393105 QRR393101:QRR393105 RBN393101:RBN393105 RLJ393101:RLJ393105 RVF393101:RVF393105 SFB393101:SFB393105 SOX393101:SOX393105 SYT393101:SYT393105 TIP393101:TIP393105 TSL393101:TSL393105 UCH393101:UCH393105 UMD393101:UMD393105 UVZ393101:UVZ393105 VFV393101:VFV393105 VPR393101:VPR393105 VZN393101:VZN393105 WJJ393101:WJJ393105 WTF393101:WTF393105 F458637:F458641 GT458637:GT458641 QP458637:QP458641 AAL458637:AAL458641 AKH458637:AKH458641 AUD458637:AUD458641 BDZ458637:BDZ458641 BNV458637:BNV458641 BXR458637:BXR458641 CHN458637:CHN458641 CRJ458637:CRJ458641 DBF458637:DBF458641 DLB458637:DLB458641 DUX458637:DUX458641 EET458637:EET458641 EOP458637:EOP458641 EYL458637:EYL458641 FIH458637:FIH458641 FSD458637:FSD458641 GBZ458637:GBZ458641 GLV458637:GLV458641 GVR458637:GVR458641 HFN458637:HFN458641 HPJ458637:HPJ458641 HZF458637:HZF458641 IJB458637:IJB458641 ISX458637:ISX458641 JCT458637:JCT458641 JMP458637:JMP458641 JWL458637:JWL458641 KGH458637:KGH458641 KQD458637:KQD458641 KZZ458637:KZZ458641 LJV458637:LJV458641 LTR458637:LTR458641 MDN458637:MDN458641 MNJ458637:MNJ458641 MXF458637:MXF458641 NHB458637:NHB458641 NQX458637:NQX458641 OAT458637:OAT458641 OKP458637:OKP458641 OUL458637:OUL458641 PEH458637:PEH458641 POD458637:POD458641 PXZ458637:PXZ458641 QHV458637:QHV458641 QRR458637:QRR458641 RBN458637:RBN458641 RLJ458637:RLJ458641 RVF458637:RVF458641 SFB458637:SFB458641 SOX458637:SOX458641 SYT458637:SYT458641 TIP458637:TIP458641 TSL458637:TSL458641 UCH458637:UCH458641 UMD458637:UMD458641 UVZ458637:UVZ458641 VFV458637:VFV458641 VPR458637:VPR458641 VZN458637:VZN458641 WJJ458637:WJJ458641 WTF458637:WTF458641 F524173:F524177 GT524173:GT524177 QP524173:QP524177 AAL524173:AAL524177 AKH524173:AKH524177 AUD524173:AUD524177 BDZ524173:BDZ524177 BNV524173:BNV524177 BXR524173:BXR524177 CHN524173:CHN524177 CRJ524173:CRJ524177 DBF524173:DBF524177 DLB524173:DLB524177 DUX524173:DUX524177 EET524173:EET524177 EOP524173:EOP524177 EYL524173:EYL524177 FIH524173:FIH524177 FSD524173:FSD524177 GBZ524173:GBZ524177 GLV524173:GLV524177 GVR524173:GVR524177 HFN524173:HFN524177 HPJ524173:HPJ524177 HZF524173:HZF524177 IJB524173:IJB524177 ISX524173:ISX524177 JCT524173:JCT524177 JMP524173:JMP524177 JWL524173:JWL524177 KGH524173:KGH524177 KQD524173:KQD524177 KZZ524173:KZZ524177 LJV524173:LJV524177 LTR524173:LTR524177 MDN524173:MDN524177 MNJ524173:MNJ524177 MXF524173:MXF524177 NHB524173:NHB524177 NQX524173:NQX524177 OAT524173:OAT524177 OKP524173:OKP524177 OUL524173:OUL524177 PEH524173:PEH524177 POD524173:POD524177 PXZ524173:PXZ524177 QHV524173:QHV524177 QRR524173:QRR524177 RBN524173:RBN524177 RLJ524173:RLJ524177 RVF524173:RVF524177 SFB524173:SFB524177 SOX524173:SOX524177 SYT524173:SYT524177 TIP524173:TIP524177 TSL524173:TSL524177 UCH524173:UCH524177 UMD524173:UMD524177 UVZ524173:UVZ524177 VFV524173:VFV524177 VPR524173:VPR524177 VZN524173:VZN524177 WJJ524173:WJJ524177 WTF524173:WTF524177 F589709:F589713 GT589709:GT589713 QP589709:QP589713 AAL589709:AAL589713 AKH589709:AKH589713 AUD589709:AUD589713 BDZ589709:BDZ589713 BNV589709:BNV589713 BXR589709:BXR589713 CHN589709:CHN589713 CRJ589709:CRJ589713 DBF589709:DBF589713 DLB589709:DLB589713 DUX589709:DUX589713 EET589709:EET589713 EOP589709:EOP589713 EYL589709:EYL589713 FIH589709:FIH589713 FSD589709:FSD589713 GBZ589709:GBZ589713 GLV589709:GLV589713 GVR589709:GVR589713 HFN589709:HFN589713 HPJ589709:HPJ589713 HZF589709:HZF589713 IJB589709:IJB589713 ISX589709:ISX589713 JCT589709:JCT589713 JMP589709:JMP589713 JWL589709:JWL589713 KGH589709:KGH589713 KQD589709:KQD589713 KZZ589709:KZZ589713 LJV589709:LJV589713 LTR589709:LTR589713 MDN589709:MDN589713 MNJ589709:MNJ589713 MXF589709:MXF589713 NHB589709:NHB589713 NQX589709:NQX589713 OAT589709:OAT589713 OKP589709:OKP589713 OUL589709:OUL589713 PEH589709:PEH589713 POD589709:POD589713 PXZ589709:PXZ589713 QHV589709:QHV589713 QRR589709:QRR589713 RBN589709:RBN589713 RLJ589709:RLJ589713 RVF589709:RVF589713 SFB589709:SFB589713 SOX589709:SOX589713 SYT589709:SYT589713 TIP589709:TIP589713 TSL589709:TSL589713 UCH589709:UCH589713 UMD589709:UMD589713 UVZ589709:UVZ589713 VFV589709:VFV589713 VPR589709:VPR589713 VZN589709:VZN589713 WJJ589709:WJJ589713 WTF589709:WTF589713 F655245:F655249 GT655245:GT655249 QP655245:QP655249 AAL655245:AAL655249 AKH655245:AKH655249 AUD655245:AUD655249 BDZ655245:BDZ655249 BNV655245:BNV655249 BXR655245:BXR655249 CHN655245:CHN655249 CRJ655245:CRJ655249 DBF655245:DBF655249 DLB655245:DLB655249 DUX655245:DUX655249 EET655245:EET655249 EOP655245:EOP655249 EYL655245:EYL655249 FIH655245:FIH655249 FSD655245:FSD655249 GBZ655245:GBZ655249 GLV655245:GLV655249 GVR655245:GVR655249 HFN655245:HFN655249 HPJ655245:HPJ655249 HZF655245:HZF655249 IJB655245:IJB655249 ISX655245:ISX655249 JCT655245:JCT655249 JMP655245:JMP655249 JWL655245:JWL655249 KGH655245:KGH655249 KQD655245:KQD655249 KZZ655245:KZZ655249 LJV655245:LJV655249 LTR655245:LTR655249 MDN655245:MDN655249 MNJ655245:MNJ655249 MXF655245:MXF655249 NHB655245:NHB655249 NQX655245:NQX655249 OAT655245:OAT655249 OKP655245:OKP655249 OUL655245:OUL655249 PEH655245:PEH655249 POD655245:POD655249 PXZ655245:PXZ655249 QHV655245:QHV655249 QRR655245:QRR655249 RBN655245:RBN655249 RLJ655245:RLJ655249 RVF655245:RVF655249 SFB655245:SFB655249 SOX655245:SOX655249 SYT655245:SYT655249 TIP655245:TIP655249 TSL655245:TSL655249 UCH655245:UCH655249 UMD655245:UMD655249 UVZ655245:UVZ655249 VFV655245:VFV655249 VPR655245:VPR655249 VZN655245:VZN655249 WJJ655245:WJJ655249 WTF655245:WTF655249 F720781:F720785 GT720781:GT720785 QP720781:QP720785 AAL720781:AAL720785 AKH720781:AKH720785 AUD720781:AUD720785 BDZ720781:BDZ720785 BNV720781:BNV720785 BXR720781:BXR720785 CHN720781:CHN720785 CRJ720781:CRJ720785 DBF720781:DBF720785 DLB720781:DLB720785 DUX720781:DUX720785 EET720781:EET720785 EOP720781:EOP720785 EYL720781:EYL720785 FIH720781:FIH720785 FSD720781:FSD720785 GBZ720781:GBZ720785 GLV720781:GLV720785 GVR720781:GVR720785 HFN720781:HFN720785 HPJ720781:HPJ720785 HZF720781:HZF720785 IJB720781:IJB720785 ISX720781:ISX720785 JCT720781:JCT720785 JMP720781:JMP720785 JWL720781:JWL720785 KGH720781:KGH720785 KQD720781:KQD720785 KZZ720781:KZZ720785 LJV720781:LJV720785 LTR720781:LTR720785 MDN720781:MDN720785 MNJ720781:MNJ720785 MXF720781:MXF720785 NHB720781:NHB720785 NQX720781:NQX720785 OAT720781:OAT720785 OKP720781:OKP720785 OUL720781:OUL720785 PEH720781:PEH720785 POD720781:POD720785 PXZ720781:PXZ720785 QHV720781:QHV720785 QRR720781:QRR720785 RBN720781:RBN720785 RLJ720781:RLJ720785 RVF720781:RVF720785 SFB720781:SFB720785 SOX720781:SOX720785 SYT720781:SYT720785 TIP720781:TIP720785 TSL720781:TSL720785 UCH720781:UCH720785 UMD720781:UMD720785 UVZ720781:UVZ720785 VFV720781:VFV720785 VPR720781:VPR720785 VZN720781:VZN720785 WJJ720781:WJJ720785 WTF720781:WTF720785 F786317:F786321 GT786317:GT786321 QP786317:QP786321 AAL786317:AAL786321 AKH786317:AKH786321 AUD786317:AUD786321 BDZ786317:BDZ786321 BNV786317:BNV786321 BXR786317:BXR786321 CHN786317:CHN786321 CRJ786317:CRJ786321 DBF786317:DBF786321 DLB786317:DLB786321 DUX786317:DUX786321 EET786317:EET786321 EOP786317:EOP786321 EYL786317:EYL786321 FIH786317:FIH786321 FSD786317:FSD786321 GBZ786317:GBZ786321 GLV786317:GLV786321 GVR786317:GVR786321 HFN786317:HFN786321 HPJ786317:HPJ786321 HZF786317:HZF786321 IJB786317:IJB786321 ISX786317:ISX786321 JCT786317:JCT786321 JMP786317:JMP786321 JWL786317:JWL786321 KGH786317:KGH786321 KQD786317:KQD786321 KZZ786317:KZZ786321 LJV786317:LJV786321 LTR786317:LTR786321 MDN786317:MDN786321 MNJ786317:MNJ786321 MXF786317:MXF786321 NHB786317:NHB786321 NQX786317:NQX786321 OAT786317:OAT786321 OKP786317:OKP786321 OUL786317:OUL786321 PEH786317:PEH786321 POD786317:POD786321 PXZ786317:PXZ786321 QHV786317:QHV786321 QRR786317:QRR786321 RBN786317:RBN786321 RLJ786317:RLJ786321 RVF786317:RVF786321 SFB786317:SFB786321 SOX786317:SOX786321 SYT786317:SYT786321 TIP786317:TIP786321 TSL786317:TSL786321 UCH786317:UCH786321 UMD786317:UMD786321 UVZ786317:UVZ786321 VFV786317:VFV786321 VPR786317:VPR786321 VZN786317:VZN786321 WJJ786317:WJJ786321 WTF786317:WTF786321 F851853:F851857 GT851853:GT851857 QP851853:QP851857 AAL851853:AAL851857 AKH851853:AKH851857 AUD851853:AUD851857 BDZ851853:BDZ851857 BNV851853:BNV851857 BXR851853:BXR851857 CHN851853:CHN851857 CRJ851853:CRJ851857 DBF851853:DBF851857 DLB851853:DLB851857 DUX851853:DUX851857 EET851853:EET851857 EOP851853:EOP851857 EYL851853:EYL851857 FIH851853:FIH851857 FSD851853:FSD851857 GBZ851853:GBZ851857 GLV851853:GLV851857 GVR851853:GVR851857 HFN851853:HFN851857 HPJ851853:HPJ851857 HZF851853:HZF851857 IJB851853:IJB851857 ISX851853:ISX851857 JCT851853:JCT851857 JMP851853:JMP851857 JWL851853:JWL851857 KGH851853:KGH851857 KQD851853:KQD851857 KZZ851853:KZZ851857 LJV851853:LJV851857 LTR851853:LTR851857 MDN851853:MDN851857 MNJ851853:MNJ851857 MXF851853:MXF851857 NHB851853:NHB851857 NQX851853:NQX851857 OAT851853:OAT851857 OKP851853:OKP851857 OUL851853:OUL851857 PEH851853:PEH851857 POD851853:POD851857 PXZ851853:PXZ851857 QHV851853:QHV851857 QRR851853:QRR851857 RBN851853:RBN851857 RLJ851853:RLJ851857 RVF851853:RVF851857 SFB851853:SFB851857 SOX851853:SOX851857 SYT851853:SYT851857 TIP851853:TIP851857 TSL851853:TSL851857 UCH851853:UCH851857 UMD851853:UMD851857 UVZ851853:UVZ851857 VFV851853:VFV851857 VPR851853:VPR851857 VZN851853:VZN851857 WJJ851853:WJJ851857 WTF851853:WTF851857 F917389:F917393 GT917389:GT917393 QP917389:QP917393 AAL917389:AAL917393 AKH917389:AKH917393 AUD917389:AUD917393 BDZ917389:BDZ917393 BNV917389:BNV917393 BXR917389:BXR917393 CHN917389:CHN917393 CRJ917389:CRJ917393 DBF917389:DBF917393 DLB917389:DLB917393 DUX917389:DUX917393 EET917389:EET917393 EOP917389:EOP917393 EYL917389:EYL917393 FIH917389:FIH917393 FSD917389:FSD917393 GBZ917389:GBZ917393 GLV917389:GLV917393 GVR917389:GVR917393 HFN917389:HFN917393 HPJ917389:HPJ917393 HZF917389:HZF917393 IJB917389:IJB917393 ISX917389:ISX917393 JCT917389:JCT917393 JMP917389:JMP917393 JWL917389:JWL917393 KGH917389:KGH917393 KQD917389:KQD917393 KZZ917389:KZZ917393 LJV917389:LJV917393 LTR917389:LTR917393 MDN917389:MDN917393 MNJ917389:MNJ917393 MXF917389:MXF917393 NHB917389:NHB917393 NQX917389:NQX917393 OAT917389:OAT917393 OKP917389:OKP917393 OUL917389:OUL917393 PEH917389:PEH917393 POD917389:POD917393 PXZ917389:PXZ917393 QHV917389:QHV917393 QRR917389:QRR917393 RBN917389:RBN917393 RLJ917389:RLJ917393 RVF917389:RVF917393 SFB917389:SFB917393 SOX917389:SOX917393 SYT917389:SYT917393 TIP917389:TIP917393 TSL917389:TSL917393 UCH917389:UCH917393 UMD917389:UMD917393 UVZ917389:UVZ917393 VFV917389:VFV917393 VPR917389:VPR917393 VZN917389:VZN917393 WJJ917389:WJJ917393 WTF917389:WTF917393 F982925:F982929 GT982925:GT982929 QP982925:QP982929 AAL982925:AAL982929 AKH982925:AKH982929 AUD982925:AUD982929 BDZ982925:BDZ982929 BNV982925:BNV982929 BXR982925:BXR982929 CHN982925:CHN982929 CRJ982925:CRJ982929 DBF982925:DBF982929 DLB982925:DLB982929 DUX982925:DUX982929 EET982925:EET982929 EOP982925:EOP982929 EYL982925:EYL982929 FIH982925:FIH982929 FSD982925:FSD982929 GBZ982925:GBZ982929 GLV982925:GLV982929 GVR982925:GVR982929 HFN982925:HFN982929 HPJ982925:HPJ982929 HZF982925:HZF982929 IJB982925:IJB982929 ISX982925:ISX982929 JCT982925:JCT982929 JMP982925:JMP982929 JWL982925:JWL982929 KGH982925:KGH982929 KQD982925:KQD982929 KZZ982925:KZZ982929 LJV982925:LJV982929 LTR982925:LTR982929 MDN982925:MDN982929 MNJ982925:MNJ982929 MXF982925:MXF982929 NHB982925:NHB982929 NQX982925:NQX982929 OAT982925:OAT982929 OKP982925:OKP982929 OUL982925:OUL982929 PEH982925:PEH982929 POD982925:POD982929 PXZ982925:PXZ982929 QHV982925:QHV982929 QRR982925:QRR982929 RBN982925:RBN982929 RLJ982925:RLJ982929 RVF982925:RVF982929 SFB982925:SFB982929 SOX982925:SOX982929 SYT982925:SYT982929 TIP982925:TIP982929 TSL982925:TSL982929 UCH982925:UCH982929 UMD982925:UMD982929 UVZ982925:UVZ982929 VFV982925:VFV982929 VPR982925:VPR982929 VZN982925:VZN982929 WJJ982925:WJJ982929 WTF982925:WTF982929 FJ12:FK12 I65426:J65426 GW65426 QS65426 AAO65426 AKK65426 AUG65426 BEC65426 BNY65426 BXU65426 CHQ65426 CRM65426 DBI65426 DLE65426 DVA65426 EEW65426 EOS65426 EYO65426 FIK65426 FSG65426 GCC65426 GLY65426 GVU65426 HFQ65426 HPM65426 HZI65426 IJE65426 ITA65426 JCW65426 JMS65426 JWO65426 KGK65426 KQG65426 LAC65426 LJY65426 LTU65426 MDQ65426 MNM65426 MXI65426 NHE65426 NRA65426 OAW65426 OKS65426 OUO65426 PEK65426 POG65426 PYC65426 QHY65426 QRU65426 RBQ65426 RLM65426 RVI65426 SFE65426 SPA65426 SYW65426 TIS65426 TSO65426 UCK65426 UMG65426 UWC65426 VFY65426 VPU65426 VZQ65426 WJM65426 WTI65426 I130962:J130962 GW130962 QS130962 AAO130962 AKK130962 AUG130962 BEC130962 BNY130962 BXU130962 CHQ130962 CRM130962 DBI130962 DLE130962 DVA130962 EEW130962 EOS130962 EYO130962 FIK130962 FSG130962 GCC130962 GLY130962 GVU130962 HFQ130962 HPM130962 HZI130962 IJE130962 ITA130962 JCW130962 JMS130962 JWO130962 KGK130962 KQG130962 LAC130962 LJY130962 LTU130962 MDQ130962 MNM130962 MXI130962 NHE130962 NRA130962 OAW130962 OKS130962 OUO130962 PEK130962 POG130962 PYC130962 QHY130962 QRU130962 RBQ130962 RLM130962 RVI130962 SFE130962 SPA130962 SYW130962 TIS130962 TSO130962 UCK130962 UMG130962 UWC130962 VFY130962 VPU130962 VZQ130962 WJM130962 WTI130962 I196498:J196498 GW196498 QS196498 AAO196498 AKK196498 AUG196498 BEC196498 BNY196498 BXU196498 CHQ196498 CRM196498 DBI196498 DLE196498 DVA196498 EEW196498 EOS196498 EYO196498 FIK196498 FSG196498 GCC196498 GLY196498 GVU196498 HFQ196498 HPM196498 HZI196498 IJE196498 ITA196498 JCW196498 JMS196498 JWO196498 KGK196498 KQG196498 LAC196498 LJY196498 LTU196498 MDQ196498 MNM196498 MXI196498 NHE196498 NRA196498 OAW196498 OKS196498 OUO196498 PEK196498 POG196498 PYC196498 QHY196498 QRU196498 RBQ196498 RLM196498 RVI196498 SFE196498 SPA196498 SYW196498 TIS196498 TSO196498 UCK196498 UMG196498 UWC196498 VFY196498 VPU196498 VZQ196498 WJM196498 WTI196498 I262034:J262034 GW262034 QS262034 AAO262034 AKK262034 AUG262034 BEC262034 BNY262034 BXU262034 CHQ262034 CRM262034 DBI262034 DLE262034 DVA262034 EEW262034 EOS262034 EYO262034 FIK262034 FSG262034 GCC262034 GLY262034 GVU262034 HFQ262034 HPM262034 HZI262034 IJE262034 ITA262034 JCW262034 JMS262034 JWO262034 KGK262034 KQG262034 LAC262034 LJY262034 LTU262034 MDQ262034 MNM262034 MXI262034 NHE262034 NRA262034 OAW262034 OKS262034 OUO262034 PEK262034 POG262034 PYC262034 QHY262034 QRU262034 RBQ262034 RLM262034 RVI262034 SFE262034 SPA262034 SYW262034 TIS262034 TSO262034 UCK262034 UMG262034 UWC262034 VFY262034 VPU262034 VZQ262034 WJM262034 WTI262034 I327570:J327570 GW327570 QS327570 AAO327570 AKK327570 AUG327570 BEC327570 BNY327570 BXU327570 CHQ327570 CRM327570 DBI327570 DLE327570 DVA327570 EEW327570 EOS327570 EYO327570 FIK327570 FSG327570 GCC327570 GLY327570 GVU327570 HFQ327570 HPM327570 HZI327570 IJE327570 ITA327570 JCW327570 JMS327570 JWO327570 KGK327570 KQG327570 LAC327570 LJY327570 LTU327570 MDQ327570 MNM327570 MXI327570 NHE327570 NRA327570 OAW327570 OKS327570 OUO327570 PEK327570 POG327570 PYC327570 QHY327570 QRU327570 RBQ327570 RLM327570 RVI327570 SFE327570 SPA327570 SYW327570 TIS327570 TSO327570 UCK327570 UMG327570 UWC327570 VFY327570 VPU327570 VZQ327570 WJM327570 WTI327570 I393106:J393106 GW393106 QS393106 AAO393106 AKK393106 AUG393106 BEC393106 BNY393106 BXU393106 CHQ393106 CRM393106 DBI393106 DLE393106 DVA393106 EEW393106 EOS393106 EYO393106 FIK393106 FSG393106 GCC393106 GLY393106 GVU393106 HFQ393106 HPM393106 HZI393106 IJE393106 ITA393106 JCW393106 JMS393106 JWO393106 KGK393106 KQG393106 LAC393106 LJY393106 LTU393106 MDQ393106 MNM393106 MXI393106 NHE393106 NRA393106 OAW393106 OKS393106 OUO393106 PEK393106 POG393106 PYC393106 QHY393106 QRU393106 RBQ393106 RLM393106 RVI393106 SFE393106 SPA393106 SYW393106 TIS393106 TSO393106 UCK393106 UMG393106 UWC393106 VFY393106 VPU393106 VZQ393106 WJM393106 WTI393106 I458642:J458642 GW458642 QS458642 AAO458642 AKK458642 AUG458642 BEC458642 BNY458642 BXU458642 CHQ458642 CRM458642 DBI458642 DLE458642 DVA458642 EEW458642 EOS458642 EYO458642 FIK458642 FSG458642 GCC458642 GLY458642 GVU458642 HFQ458642 HPM458642 HZI458642 IJE458642 ITA458642 JCW458642 JMS458642 JWO458642 KGK458642 KQG458642 LAC458642 LJY458642 LTU458642 MDQ458642 MNM458642 MXI458642 NHE458642 NRA458642 OAW458642 OKS458642 OUO458642 PEK458642 POG458642 PYC458642 QHY458642 QRU458642 RBQ458642 RLM458642 RVI458642 SFE458642 SPA458642 SYW458642 TIS458642 TSO458642 UCK458642 UMG458642 UWC458642 VFY458642 VPU458642 VZQ458642 WJM458642 WTI458642 I524178:J524178 GW524178 QS524178 AAO524178 AKK524178 AUG524178 BEC524178 BNY524178 BXU524178 CHQ524178 CRM524178 DBI524178 DLE524178 DVA524178 EEW524178 EOS524178 EYO524178 FIK524178 FSG524178 GCC524178 GLY524178 GVU524178 HFQ524178 HPM524178 HZI524178 IJE524178 ITA524178 JCW524178 JMS524178 JWO524178 KGK524178 KQG524178 LAC524178 LJY524178 LTU524178 MDQ524178 MNM524178 MXI524178 NHE524178 NRA524178 OAW524178 OKS524178 OUO524178 PEK524178 POG524178 PYC524178 QHY524178 QRU524178 RBQ524178 RLM524178 RVI524178 SFE524178 SPA524178 SYW524178 TIS524178 TSO524178 UCK524178 UMG524178 UWC524178 VFY524178 VPU524178 VZQ524178 WJM524178 WTI524178 I589714:J589714 GW589714 QS589714 AAO589714 AKK589714 AUG589714 BEC589714 BNY589714 BXU589714 CHQ589714 CRM589714 DBI589714 DLE589714 DVA589714 EEW589714 EOS589714 EYO589714 FIK589714 FSG589714 GCC589714 GLY589714 GVU589714 HFQ589714 HPM589714 HZI589714 IJE589714 ITA589714 JCW589714 JMS589714 JWO589714 KGK589714 KQG589714 LAC589714 LJY589714 LTU589714 MDQ589714 MNM589714 MXI589714 NHE589714 NRA589714 OAW589714 OKS589714 OUO589714 PEK589714 POG589714 PYC589714 QHY589714 QRU589714 RBQ589714 RLM589714 RVI589714 SFE589714 SPA589714 SYW589714 TIS589714 TSO589714 UCK589714 UMG589714 UWC589714 VFY589714 VPU589714 VZQ589714 WJM589714 WTI589714 I655250:J655250 GW655250 QS655250 AAO655250 AKK655250 AUG655250 BEC655250 BNY655250 BXU655250 CHQ655250 CRM655250 DBI655250 DLE655250 DVA655250 EEW655250 EOS655250 EYO655250 FIK655250 FSG655250 GCC655250 GLY655250 GVU655250 HFQ655250 HPM655250 HZI655250 IJE655250 ITA655250 JCW655250 JMS655250 JWO655250 KGK655250 KQG655250 LAC655250 LJY655250 LTU655250 MDQ655250 MNM655250 MXI655250 NHE655250 NRA655250 OAW655250 OKS655250 OUO655250 PEK655250 POG655250 PYC655250 QHY655250 QRU655250 RBQ655250 RLM655250 RVI655250 SFE655250 SPA655250 SYW655250 TIS655250 TSO655250 UCK655250 UMG655250 UWC655250 VFY655250 VPU655250 VZQ655250 WJM655250 WTI655250 I720786:J720786 GW720786 QS720786 AAO720786 AKK720786 AUG720786 BEC720786 BNY720786 BXU720786 CHQ720786 CRM720786 DBI720786 DLE720786 DVA720786 EEW720786 EOS720786 EYO720786 FIK720786 FSG720786 GCC720786 GLY720786 GVU720786 HFQ720786 HPM720786 HZI720786 IJE720786 ITA720786 JCW720786 JMS720786 JWO720786 KGK720786 KQG720786 LAC720786 LJY720786 LTU720786 MDQ720786 MNM720786 MXI720786 NHE720786 NRA720786 OAW720786 OKS720786 OUO720786 PEK720786 POG720786 PYC720786 QHY720786 QRU720786 RBQ720786 RLM720786 RVI720786 SFE720786 SPA720786 SYW720786 TIS720786 TSO720786 UCK720786 UMG720786 UWC720786 VFY720786 VPU720786 VZQ720786 WJM720786 WTI720786 I786322:J786322 GW786322 QS786322 AAO786322 AKK786322 AUG786322 BEC786322 BNY786322 BXU786322 CHQ786322 CRM786322 DBI786322 DLE786322 DVA786322 EEW786322 EOS786322 EYO786322 FIK786322 FSG786322 GCC786322 GLY786322 GVU786322 HFQ786322 HPM786322 HZI786322 IJE786322 ITA786322 JCW786322 JMS786322 JWO786322 KGK786322 KQG786322 LAC786322 LJY786322 LTU786322 MDQ786322 MNM786322 MXI786322 NHE786322 NRA786322 OAW786322 OKS786322 OUO786322 PEK786322 POG786322 PYC786322 QHY786322 QRU786322 RBQ786322 RLM786322 RVI786322 SFE786322 SPA786322 SYW786322 TIS786322 TSO786322 UCK786322 UMG786322 UWC786322 VFY786322 VPU786322 VZQ786322 WJM786322 WTI786322 I851858:J851858 GW851858 QS851858 AAO851858 AKK851858 AUG851858 BEC851858 BNY851858 BXU851858 CHQ851858 CRM851858 DBI851858 DLE851858 DVA851858 EEW851858 EOS851858 EYO851858 FIK851858 FSG851858 GCC851858 GLY851858 GVU851858 HFQ851858 HPM851858 HZI851858 IJE851858 ITA851858 JCW851858 JMS851858 JWO851858 KGK851858 KQG851858 LAC851858 LJY851858 LTU851858 MDQ851858 MNM851858 MXI851858 NHE851858 NRA851858 OAW851858 OKS851858 OUO851858 PEK851858 POG851858 PYC851858 QHY851858 QRU851858 RBQ851858 RLM851858 RVI851858 SFE851858 SPA851858 SYW851858 TIS851858 TSO851858 UCK851858 UMG851858 UWC851858 VFY851858 VPU851858 VZQ851858 WJM851858 WTI851858 I917394:J917394 GW917394 QS917394 AAO917394 AKK917394 AUG917394 BEC917394 BNY917394 BXU917394 CHQ917394 CRM917394 DBI917394 DLE917394 DVA917394 EEW917394 EOS917394 EYO917394 FIK917394 FSG917394 GCC917394 GLY917394 GVU917394 HFQ917394 HPM917394 HZI917394 IJE917394 ITA917394 JCW917394 JMS917394 JWO917394 KGK917394 KQG917394 LAC917394 LJY917394 LTU917394 MDQ917394 MNM917394 MXI917394 NHE917394 NRA917394 OAW917394 OKS917394 OUO917394 PEK917394 POG917394 PYC917394 QHY917394 QRU917394 RBQ917394 RLM917394 RVI917394 SFE917394 SPA917394 SYW917394 TIS917394 TSO917394 UCK917394 UMG917394 UWC917394 VFY917394 VPU917394 VZQ917394 WJM917394 WTI917394 I982930:J982930 GW982930 QS982930 AAO982930 AKK982930 AUG982930 BEC982930 BNY982930 BXU982930 CHQ982930 CRM982930 DBI982930 DLE982930 DVA982930 EEW982930 EOS982930 EYO982930 FIK982930 FSG982930 GCC982930 GLY982930 GVU982930 HFQ982930 HPM982930 HZI982930 IJE982930 ITA982930 JCW982930 JMS982930 JWO982930 KGK982930 KQG982930 LAC982930 LJY982930 LTU982930 MDQ982930 MNM982930 MXI982930 NHE982930 NRA982930 OAW982930 OKS982930 OUO982930 PEK982930 POG982930 PYC982930 QHY982930 QRU982930 RBQ982930 RLM982930 RVI982930 SFE982930 SPA982930 SYW982930 TIS982930 TSO982930 UCK982930 UMG982930 UWC982930 VFY982930 VPU982930 VZQ982930 WJM982930 WTI982930 T65415:T65419 HL65421:HL65425 RH65421:RH65425 ABD65421:ABD65425 AKZ65421:AKZ65425 AUV65421:AUV65425 BER65421:BER65425 BON65421:BON65425 BYJ65421:BYJ65425 CIF65421:CIF65425 CSB65421:CSB65425 DBX65421:DBX65425 DLT65421:DLT65425 DVP65421:DVP65425 EFL65421:EFL65425 EPH65421:EPH65425 EZD65421:EZD65425 FIZ65421:FIZ65425 FSV65421:FSV65425 GCR65421:GCR65425 GMN65421:GMN65425 GWJ65421:GWJ65425 HGF65421:HGF65425 HQB65421:HQB65425 HZX65421:HZX65425 IJT65421:IJT65425 ITP65421:ITP65425 JDL65421:JDL65425 JNH65421:JNH65425 JXD65421:JXD65425 KGZ65421:KGZ65425 KQV65421:KQV65425 LAR65421:LAR65425 LKN65421:LKN65425 LUJ65421:LUJ65425 MEF65421:MEF65425 MOB65421:MOB65425 MXX65421:MXX65425 NHT65421:NHT65425 NRP65421:NRP65425 OBL65421:OBL65425 OLH65421:OLH65425 OVD65421:OVD65425 PEZ65421:PEZ65425 POV65421:POV65425 PYR65421:PYR65425 QIN65421:QIN65425 QSJ65421:QSJ65425 RCF65421:RCF65425 RMB65421:RMB65425 RVX65421:RVX65425 SFT65421:SFT65425 SPP65421:SPP65425 SZL65421:SZL65425 TJH65421:TJH65425 TTD65421:TTD65425 UCZ65421:UCZ65425 UMV65421:UMV65425 UWR65421:UWR65425 VGN65421:VGN65425 VQJ65421:VQJ65425 WAF65421:WAF65425 WKB65421:WKB65425 WTX65421:WTX65425 T130951:T130955 HL130957:HL130961 RH130957:RH130961 ABD130957:ABD130961 AKZ130957:AKZ130961 AUV130957:AUV130961 BER130957:BER130961 BON130957:BON130961 BYJ130957:BYJ130961 CIF130957:CIF130961 CSB130957:CSB130961 DBX130957:DBX130961 DLT130957:DLT130961 DVP130957:DVP130961 EFL130957:EFL130961 EPH130957:EPH130961 EZD130957:EZD130961 FIZ130957:FIZ130961 FSV130957:FSV130961 GCR130957:GCR130961 GMN130957:GMN130961 GWJ130957:GWJ130961 HGF130957:HGF130961 HQB130957:HQB130961 HZX130957:HZX130961 IJT130957:IJT130961 ITP130957:ITP130961 JDL130957:JDL130961 JNH130957:JNH130961 JXD130957:JXD130961 KGZ130957:KGZ130961 KQV130957:KQV130961 LAR130957:LAR130961 LKN130957:LKN130961 LUJ130957:LUJ130961 MEF130957:MEF130961 MOB130957:MOB130961 MXX130957:MXX130961 NHT130957:NHT130961 NRP130957:NRP130961 OBL130957:OBL130961 OLH130957:OLH130961 OVD130957:OVD130961 PEZ130957:PEZ130961 POV130957:POV130961 PYR130957:PYR130961 QIN130957:QIN130961 QSJ130957:QSJ130961 RCF130957:RCF130961 RMB130957:RMB130961 RVX130957:RVX130961 SFT130957:SFT130961 SPP130957:SPP130961 SZL130957:SZL130961 TJH130957:TJH130961 TTD130957:TTD130961 UCZ130957:UCZ130961 UMV130957:UMV130961 UWR130957:UWR130961 VGN130957:VGN130961 VQJ130957:VQJ130961 WAF130957:WAF130961 WKB130957:WKB130961 WTX130957:WTX130961 T196487:T196491 HL196493:HL196497 RH196493:RH196497 ABD196493:ABD196497 AKZ196493:AKZ196497 AUV196493:AUV196497 BER196493:BER196497 BON196493:BON196497 BYJ196493:BYJ196497 CIF196493:CIF196497 CSB196493:CSB196497 DBX196493:DBX196497 DLT196493:DLT196497 DVP196493:DVP196497 EFL196493:EFL196497 EPH196493:EPH196497 EZD196493:EZD196497 FIZ196493:FIZ196497 FSV196493:FSV196497 GCR196493:GCR196497 GMN196493:GMN196497 GWJ196493:GWJ196497 HGF196493:HGF196497 HQB196493:HQB196497 HZX196493:HZX196497 IJT196493:IJT196497 ITP196493:ITP196497 JDL196493:JDL196497 JNH196493:JNH196497 JXD196493:JXD196497 KGZ196493:KGZ196497 KQV196493:KQV196497 LAR196493:LAR196497 LKN196493:LKN196497 LUJ196493:LUJ196497 MEF196493:MEF196497 MOB196493:MOB196497 MXX196493:MXX196497 NHT196493:NHT196497 NRP196493:NRP196497 OBL196493:OBL196497 OLH196493:OLH196497 OVD196493:OVD196497 PEZ196493:PEZ196497 POV196493:POV196497 PYR196493:PYR196497 QIN196493:QIN196497 QSJ196493:QSJ196497 RCF196493:RCF196497 RMB196493:RMB196497 RVX196493:RVX196497 SFT196493:SFT196497 SPP196493:SPP196497 SZL196493:SZL196497 TJH196493:TJH196497 TTD196493:TTD196497 UCZ196493:UCZ196497 UMV196493:UMV196497 UWR196493:UWR196497 VGN196493:VGN196497 VQJ196493:VQJ196497 WAF196493:WAF196497 WKB196493:WKB196497 WTX196493:WTX196497 T262023:T262027 HL262029:HL262033 RH262029:RH262033 ABD262029:ABD262033 AKZ262029:AKZ262033 AUV262029:AUV262033 BER262029:BER262033 BON262029:BON262033 BYJ262029:BYJ262033 CIF262029:CIF262033 CSB262029:CSB262033 DBX262029:DBX262033 DLT262029:DLT262033 DVP262029:DVP262033 EFL262029:EFL262033 EPH262029:EPH262033 EZD262029:EZD262033 FIZ262029:FIZ262033 FSV262029:FSV262033 GCR262029:GCR262033 GMN262029:GMN262033 GWJ262029:GWJ262033 HGF262029:HGF262033 HQB262029:HQB262033 HZX262029:HZX262033 IJT262029:IJT262033 ITP262029:ITP262033 JDL262029:JDL262033 JNH262029:JNH262033 JXD262029:JXD262033 KGZ262029:KGZ262033 KQV262029:KQV262033 LAR262029:LAR262033 LKN262029:LKN262033 LUJ262029:LUJ262033 MEF262029:MEF262033 MOB262029:MOB262033 MXX262029:MXX262033 NHT262029:NHT262033 NRP262029:NRP262033 OBL262029:OBL262033 OLH262029:OLH262033 OVD262029:OVD262033 PEZ262029:PEZ262033 POV262029:POV262033 PYR262029:PYR262033 QIN262029:QIN262033 QSJ262029:QSJ262033 RCF262029:RCF262033 RMB262029:RMB262033 RVX262029:RVX262033 SFT262029:SFT262033 SPP262029:SPP262033 SZL262029:SZL262033 TJH262029:TJH262033 TTD262029:TTD262033 UCZ262029:UCZ262033 UMV262029:UMV262033 UWR262029:UWR262033 VGN262029:VGN262033 VQJ262029:VQJ262033 WAF262029:WAF262033 WKB262029:WKB262033 WTX262029:WTX262033 T327559:T327563 HL327565:HL327569 RH327565:RH327569 ABD327565:ABD327569 AKZ327565:AKZ327569 AUV327565:AUV327569 BER327565:BER327569 BON327565:BON327569 BYJ327565:BYJ327569 CIF327565:CIF327569 CSB327565:CSB327569 DBX327565:DBX327569 DLT327565:DLT327569 DVP327565:DVP327569 EFL327565:EFL327569 EPH327565:EPH327569 EZD327565:EZD327569 FIZ327565:FIZ327569 FSV327565:FSV327569 GCR327565:GCR327569 GMN327565:GMN327569 GWJ327565:GWJ327569 HGF327565:HGF327569 HQB327565:HQB327569 HZX327565:HZX327569 IJT327565:IJT327569 ITP327565:ITP327569 JDL327565:JDL327569 JNH327565:JNH327569 JXD327565:JXD327569 KGZ327565:KGZ327569 KQV327565:KQV327569 LAR327565:LAR327569 LKN327565:LKN327569 LUJ327565:LUJ327569 MEF327565:MEF327569 MOB327565:MOB327569 MXX327565:MXX327569 NHT327565:NHT327569 NRP327565:NRP327569 OBL327565:OBL327569 OLH327565:OLH327569 OVD327565:OVD327569 PEZ327565:PEZ327569 POV327565:POV327569 PYR327565:PYR327569 QIN327565:QIN327569 QSJ327565:QSJ327569 RCF327565:RCF327569 RMB327565:RMB327569 RVX327565:RVX327569 SFT327565:SFT327569 SPP327565:SPP327569 SZL327565:SZL327569 TJH327565:TJH327569 TTD327565:TTD327569 UCZ327565:UCZ327569 UMV327565:UMV327569 UWR327565:UWR327569 VGN327565:VGN327569 VQJ327565:VQJ327569 WAF327565:WAF327569 WKB327565:WKB327569 WTX327565:WTX327569 T393095:T393099 HL393101:HL393105 RH393101:RH393105 ABD393101:ABD393105 AKZ393101:AKZ393105 AUV393101:AUV393105 BER393101:BER393105 BON393101:BON393105 BYJ393101:BYJ393105 CIF393101:CIF393105 CSB393101:CSB393105 DBX393101:DBX393105 DLT393101:DLT393105 DVP393101:DVP393105 EFL393101:EFL393105 EPH393101:EPH393105 EZD393101:EZD393105 FIZ393101:FIZ393105 FSV393101:FSV393105 GCR393101:GCR393105 GMN393101:GMN393105 GWJ393101:GWJ393105 HGF393101:HGF393105 HQB393101:HQB393105 HZX393101:HZX393105 IJT393101:IJT393105 ITP393101:ITP393105 JDL393101:JDL393105 JNH393101:JNH393105 JXD393101:JXD393105 KGZ393101:KGZ393105 KQV393101:KQV393105 LAR393101:LAR393105 LKN393101:LKN393105 LUJ393101:LUJ393105 MEF393101:MEF393105 MOB393101:MOB393105 MXX393101:MXX393105 NHT393101:NHT393105 NRP393101:NRP393105 OBL393101:OBL393105 OLH393101:OLH393105 OVD393101:OVD393105 PEZ393101:PEZ393105 POV393101:POV393105 PYR393101:PYR393105 QIN393101:QIN393105 QSJ393101:QSJ393105 RCF393101:RCF393105 RMB393101:RMB393105 RVX393101:RVX393105 SFT393101:SFT393105 SPP393101:SPP393105 SZL393101:SZL393105 TJH393101:TJH393105 TTD393101:TTD393105 UCZ393101:UCZ393105 UMV393101:UMV393105 UWR393101:UWR393105 VGN393101:VGN393105 VQJ393101:VQJ393105 WAF393101:WAF393105 WKB393101:WKB393105 WTX393101:WTX393105 T458631:T458635 HL458637:HL458641 RH458637:RH458641 ABD458637:ABD458641 AKZ458637:AKZ458641 AUV458637:AUV458641 BER458637:BER458641 BON458637:BON458641 BYJ458637:BYJ458641 CIF458637:CIF458641 CSB458637:CSB458641 DBX458637:DBX458641 DLT458637:DLT458641 DVP458637:DVP458641 EFL458637:EFL458641 EPH458637:EPH458641 EZD458637:EZD458641 FIZ458637:FIZ458641 FSV458637:FSV458641 GCR458637:GCR458641 GMN458637:GMN458641 GWJ458637:GWJ458641 HGF458637:HGF458641 HQB458637:HQB458641 HZX458637:HZX458641 IJT458637:IJT458641 ITP458637:ITP458641 JDL458637:JDL458641 JNH458637:JNH458641 JXD458637:JXD458641 KGZ458637:KGZ458641 KQV458637:KQV458641 LAR458637:LAR458641 LKN458637:LKN458641 LUJ458637:LUJ458641 MEF458637:MEF458641 MOB458637:MOB458641 MXX458637:MXX458641 NHT458637:NHT458641 NRP458637:NRP458641 OBL458637:OBL458641 OLH458637:OLH458641 OVD458637:OVD458641 PEZ458637:PEZ458641 POV458637:POV458641 PYR458637:PYR458641 QIN458637:QIN458641 QSJ458637:QSJ458641 RCF458637:RCF458641 RMB458637:RMB458641 RVX458637:RVX458641 SFT458637:SFT458641 SPP458637:SPP458641 SZL458637:SZL458641 TJH458637:TJH458641 TTD458637:TTD458641 UCZ458637:UCZ458641 UMV458637:UMV458641 UWR458637:UWR458641 VGN458637:VGN458641 VQJ458637:VQJ458641 WAF458637:WAF458641 WKB458637:WKB458641 WTX458637:WTX458641 T524167:T524171 HL524173:HL524177 RH524173:RH524177 ABD524173:ABD524177 AKZ524173:AKZ524177 AUV524173:AUV524177 BER524173:BER524177 BON524173:BON524177 BYJ524173:BYJ524177 CIF524173:CIF524177 CSB524173:CSB524177 DBX524173:DBX524177 DLT524173:DLT524177 DVP524173:DVP524177 EFL524173:EFL524177 EPH524173:EPH524177 EZD524173:EZD524177 FIZ524173:FIZ524177 FSV524173:FSV524177 GCR524173:GCR524177 GMN524173:GMN524177 GWJ524173:GWJ524177 HGF524173:HGF524177 HQB524173:HQB524177 HZX524173:HZX524177 IJT524173:IJT524177 ITP524173:ITP524177 JDL524173:JDL524177 JNH524173:JNH524177 JXD524173:JXD524177 KGZ524173:KGZ524177 KQV524173:KQV524177 LAR524173:LAR524177 LKN524173:LKN524177 LUJ524173:LUJ524177 MEF524173:MEF524177 MOB524173:MOB524177 MXX524173:MXX524177 NHT524173:NHT524177 NRP524173:NRP524177 OBL524173:OBL524177 OLH524173:OLH524177 OVD524173:OVD524177 PEZ524173:PEZ524177 POV524173:POV524177 PYR524173:PYR524177 QIN524173:QIN524177 QSJ524173:QSJ524177 RCF524173:RCF524177 RMB524173:RMB524177 RVX524173:RVX524177 SFT524173:SFT524177 SPP524173:SPP524177 SZL524173:SZL524177 TJH524173:TJH524177 TTD524173:TTD524177 UCZ524173:UCZ524177 UMV524173:UMV524177 UWR524173:UWR524177 VGN524173:VGN524177 VQJ524173:VQJ524177 WAF524173:WAF524177 WKB524173:WKB524177 WTX524173:WTX524177 T589703:T589707 HL589709:HL589713 RH589709:RH589713 ABD589709:ABD589713 AKZ589709:AKZ589713 AUV589709:AUV589713 BER589709:BER589713 BON589709:BON589713 BYJ589709:BYJ589713 CIF589709:CIF589713 CSB589709:CSB589713 DBX589709:DBX589713 DLT589709:DLT589713 DVP589709:DVP589713 EFL589709:EFL589713 EPH589709:EPH589713 EZD589709:EZD589713 FIZ589709:FIZ589713 FSV589709:FSV589713 GCR589709:GCR589713 GMN589709:GMN589713 GWJ589709:GWJ589713 HGF589709:HGF589713 HQB589709:HQB589713 HZX589709:HZX589713 IJT589709:IJT589713 ITP589709:ITP589713 JDL589709:JDL589713 JNH589709:JNH589713 JXD589709:JXD589713 KGZ589709:KGZ589713 KQV589709:KQV589713 LAR589709:LAR589713 LKN589709:LKN589713 LUJ589709:LUJ589713 MEF589709:MEF589713 MOB589709:MOB589713 MXX589709:MXX589713 NHT589709:NHT589713 NRP589709:NRP589713 OBL589709:OBL589713 OLH589709:OLH589713 OVD589709:OVD589713 PEZ589709:PEZ589713 POV589709:POV589713 PYR589709:PYR589713 QIN589709:QIN589713 QSJ589709:QSJ589713 RCF589709:RCF589713 RMB589709:RMB589713 RVX589709:RVX589713 SFT589709:SFT589713 SPP589709:SPP589713 SZL589709:SZL589713 TJH589709:TJH589713 TTD589709:TTD589713 UCZ589709:UCZ589713 UMV589709:UMV589713 UWR589709:UWR589713 VGN589709:VGN589713 VQJ589709:VQJ589713 WAF589709:WAF589713 WKB589709:WKB589713 WTX589709:WTX589713 T655239:T655243 HL655245:HL655249 RH655245:RH655249 ABD655245:ABD655249 AKZ655245:AKZ655249 AUV655245:AUV655249 BER655245:BER655249 BON655245:BON655249 BYJ655245:BYJ655249 CIF655245:CIF655249 CSB655245:CSB655249 DBX655245:DBX655249 DLT655245:DLT655249 DVP655245:DVP655249 EFL655245:EFL655249 EPH655245:EPH655249 EZD655245:EZD655249 FIZ655245:FIZ655249 FSV655245:FSV655249 GCR655245:GCR655249 GMN655245:GMN655249 GWJ655245:GWJ655249 HGF655245:HGF655249 HQB655245:HQB655249 HZX655245:HZX655249 IJT655245:IJT655249 ITP655245:ITP655249 JDL655245:JDL655249 JNH655245:JNH655249 JXD655245:JXD655249 KGZ655245:KGZ655249 KQV655245:KQV655249 LAR655245:LAR655249 LKN655245:LKN655249 LUJ655245:LUJ655249 MEF655245:MEF655249 MOB655245:MOB655249 MXX655245:MXX655249 NHT655245:NHT655249 NRP655245:NRP655249 OBL655245:OBL655249 OLH655245:OLH655249 OVD655245:OVD655249 PEZ655245:PEZ655249 POV655245:POV655249 PYR655245:PYR655249 QIN655245:QIN655249 QSJ655245:QSJ655249 RCF655245:RCF655249 RMB655245:RMB655249 RVX655245:RVX655249 SFT655245:SFT655249 SPP655245:SPP655249 SZL655245:SZL655249 TJH655245:TJH655249 TTD655245:TTD655249 UCZ655245:UCZ655249 UMV655245:UMV655249 UWR655245:UWR655249 VGN655245:VGN655249 VQJ655245:VQJ655249 WAF655245:WAF655249 WKB655245:WKB655249 WTX655245:WTX655249 T720775:T720779 HL720781:HL720785 RH720781:RH720785 ABD720781:ABD720785 AKZ720781:AKZ720785 AUV720781:AUV720785 BER720781:BER720785 BON720781:BON720785 BYJ720781:BYJ720785 CIF720781:CIF720785 CSB720781:CSB720785 DBX720781:DBX720785 DLT720781:DLT720785 DVP720781:DVP720785 EFL720781:EFL720785 EPH720781:EPH720785 EZD720781:EZD720785 FIZ720781:FIZ720785 FSV720781:FSV720785 GCR720781:GCR720785 GMN720781:GMN720785 GWJ720781:GWJ720785 HGF720781:HGF720785 HQB720781:HQB720785 HZX720781:HZX720785 IJT720781:IJT720785 ITP720781:ITP720785 JDL720781:JDL720785 JNH720781:JNH720785 JXD720781:JXD720785 KGZ720781:KGZ720785 KQV720781:KQV720785 LAR720781:LAR720785 LKN720781:LKN720785 LUJ720781:LUJ720785 MEF720781:MEF720785 MOB720781:MOB720785 MXX720781:MXX720785 NHT720781:NHT720785 NRP720781:NRP720785 OBL720781:OBL720785 OLH720781:OLH720785 OVD720781:OVD720785 PEZ720781:PEZ720785 POV720781:POV720785 PYR720781:PYR720785 QIN720781:QIN720785 QSJ720781:QSJ720785 RCF720781:RCF720785 RMB720781:RMB720785 RVX720781:RVX720785 SFT720781:SFT720785 SPP720781:SPP720785 SZL720781:SZL720785 TJH720781:TJH720785 TTD720781:TTD720785 UCZ720781:UCZ720785 UMV720781:UMV720785 UWR720781:UWR720785 VGN720781:VGN720785 VQJ720781:VQJ720785 WAF720781:WAF720785 WKB720781:WKB720785 WTX720781:WTX720785 T786311:T786315 HL786317:HL786321 RH786317:RH786321 ABD786317:ABD786321 AKZ786317:AKZ786321 AUV786317:AUV786321 BER786317:BER786321 BON786317:BON786321 BYJ786317:BYJ786321 CIF786317:CIF786321 CSB786317:CSB786321 DBX786317:DBX786321 DLT786317:DLT786321 DVP786317:DVP786321 EFL786317:EFL786321 EPH786317:EPH786321 EZD786317:EZD786321 FIZ786317:FIZ786321 FSV786317:FSV786321 GCR786317:GCR786321 GMN786317:GMN786321 GWJ786317:GWJ786321 HGF786317:HGF786321 HQB786317:HQB786321 HZX786317:HZX786321 IJT786317:IJT786321 ITP786317:ITP786321 JDL786317:JDL786321 JNH786317:JNH786321 JXD786317:JXD786321 KGZ786317:KGZ786321 KQV786317:KQV786321 LAR786317:LAR786321 LKN786317:LKN786321 LUJ786317:LUJ786321 MEF786317:MEF786321 MOB786317:MOB786321 MXX786317:MXX786321 NHT786317:NHT786321 NRP786317:NRP786321 OBL786317:OBL786321 OLH786317:OLH786321 OVD786317:OVD786321 PEZ786317:PEZ786321 POV786317:POV786321 PYR786317:PYR786321 QIN786317:QIN786321 QSJ786317:QSJ786321 RCF786317:RCF786321 RMB786317:RMB786321 RVX786317:RVX786321 SFT786317:SFT786321 SPP786317:SPP786321 SZL786317:SZL786321 TJH786317:TJH786321 TTD786317:TTD786321 UCZ786317:UCZ786321 UMV786317:UMV786321 UWR786317:UWR786321 VGN786317:VGN786321 VQJ786317:VQJ786321 WAF786317:WAF786321 WKB786317:WKB786321 WTX786317:WTX786321 T851847:T851851 HL851853:HL851857 RH851853:RH851857 ABD851853:ABD851857 AKZ851853:AKZ851857 AUV851853:AUV851857 BER851853:BER851857 BON851853:BON851857 BYJ851853:BYJ851857 CIF851853:CIF851857 CSB851853:CSB851857 DBX851853:DBX851857 DLT851853:DLT851857 DVP851853:DVP851857 EFL851853:EFL851857 EPH851853:EPH851857 EZD851853:EZD851857 FIZ851853:FIZ851857 FSV851853:FSV851857 GCR851853:GCR851857 GMN851853:GMN851857 GWJ851853:GWJ851857 HGF851853:HGF851857 HQB851853:HQB851857 HZX851853:HZX851857 IJT851853:IJT851857 ITP851853:ITP851857 JDL851853:JDL851857 JNH851853:JNH851857 JXD851853:JXD851857 KGZ851853:KGZ851857 KQV851853:KQV851857 LAR851853:LAR851857 LKN851853:LKN851857 LUJ851853:LUJ851857 MEF851853:MEF851857 MOB851853:MOB851857 MXX851853:MXX851857 NHT851853:NHT851857 NRP851853:NRP851857 OBL851853:OBL851857 OLH851853:OLH851857 OVD851853:OVD851857 PEZ851853:PEZ851857 POV851853:POV851857 PYR851853:PYR851857 QIN851853:QIN851857 QSJ851853:QSJ851857 RCF851853:RCF851857 RMB851853:RMB851857 RVX851853:RVX851857 SFT851853:SFT851857 SPP851853:SPP851857 SZL851853:SZL851857 TJH851853:TJH851857 TTD851853:TTD851857 UCZ851853:UCZ851857 UMV851853:UMV851857 UWR851853:UWR851857 VGN851853:VGN851857 VQJ851853:VQJ851857 WAF851853:WAF851857 WKB851853:WKB851857 WTX851853:WTX851857 T917383:T917387 HL917389:HL917393 RH917389:RH917393 ABD917389:ABD917393 AKZ917389:AKZ917393 AUV917389:AUV917393 BER917389:BER917393 BON917389:BON917393 BYJ917389:BYJ917393 CIF917389:CIF917393 CSB917389:CSB917393 DBX917389:DBX917393 DLT917389:DLT917393 DVP917389:DVP917393 EFL917389:EFL917393 EPH917389:EPH917393 EZD917389:EZD917393 FIZ917389:FIZ917393 FSV917389:FSV917393 GCR917389:GCR917393 GMN917389:GMN917393 GWJ917389:GWJ917393 HGF917389:HGF917393 HQB917389:HQB917393 HZX917389:HZX917393 IJT917389:IJT917393 ITP917389:ITP917393 JDL917389:JDL917393 JNH917389:JNH917393 JXD917389:JXD917393 KGZ917389:KGZ917393 KQV917389:KQV917393 LAR917389:LAR917393 LKN917389:LKN917393 LUJ917389:LUJ917393 MEF917389:MEF917393 MOB917389:MOB917393 MXX917389:MXX917393 NHT917389:NHT917393 NRP917389:NRP917393 OBL917389:OBL917393 OLH917389:OLH917393 OVD917389:OVD917393 PEZ917389:PEZ917393 POV917389:POV917393 PYR917389:PYR917393 QIN917389:QIN917393 QSJ917389:QSJ917393 RCF917389:RCF917393 RMB917389:RMB917393 RVX917389:RVX917393 SFT917389:SFT917393 SPP917389:SPP917393 SZL917389:SZL917393 TJH917389:TJH917393 TTD917389:TTD917393 UCZ917389:UCZ917393 UMV917389:UMV917393 UWR917389:UWR917393 VGN917389:VGN917393 VQJ917389:VQJ917393 WAF917389:WAF917393 WKB917389:WKB917393 WTX917389:WTX917393 T982919:T982923 HL982925:HL982929 RH982925:RH982929 ABD982925:ABD982929 AKZ982925:AKZ982929 AUV982925:AUV982929 BER982925:BER982929 BON982925:BON982929 BYJ982925:BYJ982929 CIF982925:CIF982929 CSB982925:CSB982929 DBX982925:DBX982929 DLT982925:DLT982929 DVP982925:DVP982929 EFL982925:EFL982929 EPH982925:EPH982929 EZD982925:EZD982929 FIZ982925:FIZ982929 FSV982925:FSV982929 GCR982925:GCR982929 GMN982925:GMN982929 GWJ982925:GWJ982929 HGF982925:HGF982929 HQB982925:HQB982929 HZX982925:HZX982929 IJT982925:IJT982929 ITP982925:ITP982929 JDL982925:JDL982929 JNH982925:JNH982929 JXD982925:JXD982929 KGZ982925:KGZ982929 KQV982925:KQV982929 LAR982925:LAR982929 LKN982925:LKN982929 LUJ982925:LUJ982929 MEF982925:MEF982929 MOB982925:MOB982929 MXX982925:MXX982929 NHT982925:NHT982929 NRP982925:NRP982929 OBL982925:OBL982929 OLH982925:OLH982929 OVD982925:OVD982929 PEZ982925:PEZ982929 POV982925:POV982929 PYR982925:PYR982929 QIN982925:QIN982929 QSJ982925:QSJ982929 RCF982925:RCF982929 RMB982925:RMB982929 RVX982925:RVX982929 SFT982925:SFT982929 SPP982925:SPP982929 SZL982925:SZL982929 TJH982925:TJH982929 TTD982925:TTD982929 UCZ982925:UCZ982929 UMV982925:UMV982929 UWR982925:UWR982929 VGN982925:VGN982929 VQJ982925:VQJ982929 WAF982925:WAF982929 WKB982925:WKB982929 WTX982925:WTX982929 Q982913:Q982917 P982919:P982923 Q917377:Q917381 P917383:P917387 Q851841:Q851845 P851847:P851851 Q786305:Q786309 P786311:P786315 Q720769:Q720773 P720775:P720779 Q655233:Q655237 P655239:P655243 Q589697:Q589701 P589703:P589707 Q524161:Q524165 P524167:P524171 Q458625:Q458629 P458631:P458635 Q393089:Q393093 P393095:P393099 Q327553:Q327557 P327559:P327563 Q262017:Q262021 P262023:P262027 Q196481:Q196485 P196487:P196491 Q130945:Q130949 P130951:P130955 Q65409:Q65413 P65415:P65419 WSL12 WIP12 VYT12 VOX12 VFB12 UVF12 ULJ12 UBN12 TRR12 THV12 SXZ12 SOD12 SEH12 RUL12 RKP12 RAT12 QQX12 QHB12 PXF12 PNJ12 PDN12 OTR12 OJV12 NZZ12 NQD12 NGH12 MWL12 MMP12 MCT12 LSX12 LJB12 KZF12 KPJ12 KFN12 JVR12 JLV12 JBZ12 ISD12 IIH12 HYL12 HOP12 HET12 GUX12 GLB12 GBF12 FRJ12 FHN12 EXR12 ENV12 EDZ12 DUD12 DKH12 DAL12 CQP12 CGT12 BWX12 BNB12 BDF12 ATJ12 AJN12 ZR12 PV12 FZ12 WRT12 WHX12 VYB12 VOF12 VEJ12 UUN12 UKR12 UAV12 TQZ12 THD12 SXH12 SNL12 SDP12 RTT12 RJX12 RAB12 QQF12 QGJ12 PWN12 PMR12 PCV12 OSZ12 OJD12 NZH12 NPL12 NFP12 MVT12 MLX12 MCB12 LSF12 LIJ12 KYN12 KOR12 KEV12 JUZ12 JLD12 JBH12 IRL12 IHP12 HXT12 HNX12 HEB12 GUF12 GKJ12 GAN12 FQR12 FGV12 EWZ12 END12 EDH12 DTL12 DJP12 CZT12 CPX12 CGB12 BWF12 BMJ12 BCN12 ASR12 AIV12 YZ12 PD12 FH12 WSG12:WSH12 WIK12:WIL12 VYO12:VYP12 VOS12:VOT12 VEW12:VEX12 UVA12:UVB12 ULE12:ULF12 UBI12:UBJ12 TRM12:TRN12 THQ12:THR12 SXU12:SXV12 SNY12:SNZ12 SEC12:SED12 RUG12:RUH12 RKK12:RKL12 RAO12:RAP12 QQS12:QQT12 QGW12:QGX12 PXA12:PXB12 PNE12:PNF12 PDI12:PDJ12 OTM12:OTN12 OJQ12:OJR12 NZU12:NZV12 NPY12:NPZ12 NGC12:NGD12 MWG12:MWH12 MMK12:MML12 MCO12:MCP12 LSS12:LST12 LIW12:LIX12 KZA12:KZB12 KPE12:KPF12 KFI12:KFJ12 JVM12:JVN12 JLQ12:JLR12 JBU12:JBV12 IRY12:IRZ12 IIC12:IID12 HYG12:HYH12 HOK12:HOL12 HEO12:HEP12 GUS12:GUT12 GKW12:GKX12 GBA12:GBB12 FRE12:FRF12 FHI12:FHJ12 EXM12:EXN12 ENQ12:ENR12 EDU12:EDV12 DTY12:DTZ12 DKC12:DKD12 DAG12:DAH12 CQK12:CQL12 CGO12:CGP12 BWS12:BWT12 BMW12:BMX12 BDA12:BDB12 ATE12:ATF12 AJI12:AJJ12 ZM12:ZN12 PQ12:PR12 FU12:FV12 WSJ12 WIN12 VYR12 VOV12 VEZ12 UVD12 ULH12 UBL12 TRP12 THT12 SXX12 SOB12 SEF12 RUJ12 RKN12 RAR12 QQV12 QGZ12 PXD12 PNH12 PDL12 OTP12 OJT12 NZX12 NQB12 NGF12 MWJ12 MMN12 MCR12 LSV12 LIZ12 KZD12 KPH12 KFL12 JVP12 JLT12 JBX12 ISB12 IIF12 HYJ12 HON12 HER12 GUV12 GKZ12 GBD12 FRH12 FHL12 EXP12 ENT12 EDX12 DUB12 DKF12 DAJ12 CQN12 CGR12 BWV12 BMZ12 BDD12 ATH12 AJL12 ZP12 PT12 FX12 WRV12:WRW12 WHZ12:WIA12 VYD12:VYE12 VOH12:VOI12 VEL12:VEM12 UUP12:UUQ12 UKT12:UKU12 UAX12:UAY12 TRB12:TRC12 THF12:THG12 SXJ12:SXK12 SNN12:SNO12 SDR12:SDS12 RTV12:RTW12 RJZ12:RKA12 RAD12:RAE12 QQH12:QQI12 QGL12:QGM12 PWP12:PWQ12 PMT12:PMU12 PCX12:PCY12 OTB12:OTC12 OJF12:OJG12 NZJ12:NZK12 NPN12:NPO12 NFR12:NFS12 MVV12:MVW12 MLZ12:MMA12 MCD12:MCE12 LSH12:LSI12 LIL12:LIM12 KYP12:KYQ12 KOT12:KOU12 KEX12:KEY12 JVB12:JVC12 JLF12:JLG12 JBJ12:JBK12 IRN12:IRO12 IHR12:IHS12 HXV12:HXW12 HNZ12:HOA12 HED12:HEE12 GUH12:GUI12 GKL12:GKM12 GAP12:GAQ12 FQT12:FQU12 FGX12:FGY12 EXB12:EXC12 ENF12:ENG12 EDJ12:EDK12 DTN12:DTO12 DJR12:DJS12 CZV12:CZW12 CPZ12:CQA12 CGD12:CGE12 BWH12:BWI12 BML12:BMM12 BCP12:BCQ12 AST12:ASU12 AIX12:AIY12 ZB12:ZC12 PF12:PG12 WST13:WST23 WIX13:WIX23 VZB13:VZB23 VPF13:VPF23 VFJ13:VFJ23 UVN13:UVN23 ULR13:ULR23 UBV13:UBV23 TRZ13:TRZ23 TID13:TID23 SYH13:SYH23 SOL13:SOL23 SEP13:SEP23 RUT13:RUT23 RKX13:RKX23 RBB13:RBB23 QRF13:QRF23 QHJ13:QHJ23 PXN13:PXN23 PNR13:PNR23 PDV13:PDV23 OTZ13:OTZ23 OKD13:OKD23 OAH13:OAH23 NQL13:NQL23 NGP13:NGP23 MWT13:MWT23 MMX13:MMX23 MDB13:MDB23 LTF13:LTF23 LJJ13:LJJ23 KZN13:KZN23 KPR13:KPR23 KFV13:KFV23 JVZ13:JVZ23 JMD13:JMD23 JCH13:JCH23 ISL13:ISL23 IIP13:IIP23 HYT13:HYT23 HOX13:HOX23 HFB13:HFB23 GVF13:GVF23 GLJ13:GLJ23 GBN13:GBN23 FRR13:FRR23 FHV13:FHV23 EXZ13:EXZ23 EOD13:EOD23 EEH13:EEH23 DUL13:DUL23 DKP13:DKP23 DAT13:DAT23 CQX13:CQX23 CHB13:CHB23 BXF13:BXF23 BNJ13:BNJ23 BDN13:BDN23 ATR13:ATR23 AJV13:AJV23 ZZ13:ZZ23 QD13:QD23 GH13:GH23 WSB13:WSB23 WIF13:WIF23 VYJ13:VYJ23 VON13:VON23 VER13:VER23 UUV13:UUV23 UKZ13:UKZ23 UBD13:UBD23 TRH13:TRH23 THL13:THL23 SXP13:SXP23 SNT13:SNT23 SDX13:SDX23 RUB13:RUB23 RKF13:RKF23 RAJ13:RAJ23 QQN13:QQN23 QGR13:QGR23 PWV13:PWV23 PMZ13:PMZ23 PDD13:PDD23 OTH13:OTH23 OJL13:OJL23 NZP13:NZP23 NPT13:NPT23 NFX13:NFX23 MWB13:MWB23 MMF13:MMF23 MCJ13:MCJ23 LSN13:LSN23 LIR13:LIR23 KYV13:KYV23 KOZ13:KOZ23 KFD13:KFD23 JVH13:JVH23 JLL13:JLL23 JBP13:JBP23 IRT13:IRT23 IHX13:IHX23 HYB13:HYB23 HOF13:HOF23 HEJ13:HEJ23 GUN13:GUN23 GKR13:GKR23 GAV13:GAV23 FQZ13:FQZ23 FHD13:FHD23 EXH13:EXH23 ENL13:ENL23 EDP13:EDP23 DTT13:DTT23 DJX13:DJX23 DAB13:DAB23 CQF13:CQF23 CGJ13:CGJ23 BWN13:BWN23 BMR13:BMR23 BCV13:BCV23 ASZ13:ASZ23 AJD13:AJD23 ZH13:ZH23 PL13:PL23 FP13:FP23 WSO13:WSP23 WIS13:WIT23 VYW13:VYX23 VPA13:VPB23 VFE13:VFF23 UVI13:UVJ23 ULM13:ULN23 UBQ13:UBR23 TRU13:TRV23 THY13:THZ23 SYC13:SYD23 SOG13:SOH23 SEK13:SEL23 RUO13:RUP23 RKS13:RKT23 RAW13:RAX23 QRA13:QRB23 QHE13:QHF23 PXI13:PXJ23 PNM13:PNN23 PDQ13:PDR23 OTU13:OTV23 OJY13:OJZ23 OAC13:OAD23 NQG13:NQH23 NGK13:NGL23 MWO13:MWP23 MMS13:MMT23 MCW13:MCX23 LTA13:LTB23 LJE13:LJF23 KZI13:KZJ23 KPM13:KPN23 KFQ13:KFR23 JVU13:JVV23 JLY13:JLZ23 JCC13:JCD23 ISG13:ISH23 IIK13:IIL23 HYO13:HYP23 HOS13:HOT23 HEW13:HEX23 GVA13:GVB23 GLE13:GLF23 GBI13:GBJ23 FRM13:FRN23 FHQ13:FHR23 EXU13:EXV23 ENY13:ENZ23 EEC13:EED23 DUG13:DUH23 DKK13:DKL23 DAO13:DAP23 CQS13:CQT23 CGW13:CGX23 BXA13:BXB23 BNE13:BNF23 BDI13:BDJ23 ATM13:ATN23 AJQ13:AJR23 ZU13:ZV23 PY13:PZ23 GC13:GD23 WSR13:WSR23 WIV13:WIV23 VYZ13:VYZ23 VPD13:VPD23 VFH13:VFH23 UVL13:UVL23 ULP13:ULP23 UBT13:UBT23 TRX13:TRX23 TIB13:TIB23 SYF13:SYF23 SOJ13:SOJ23 SEN13:SEN23 RUR13:RUR23 RKV13:RKV23 RAZ13:RAZ23 QRD13:QRD23 QHH13:QHH23 PXL13:PXL23 PNP13:PNP23 PDT13:PDT23 OTX13:OTX23 OKB13:OKB23 OAF13:OAF23 NQJ13:NQJ23 NGN13:NGN23 MWR13:MWR23 MMV13:MMV23 MCZ13:MCZ23 LTD13:LTD23 LJH13:LJH23 KZL13:KZL23 KPP13:KPP23 KFT13:KFT23 JVX13:JVX23 JMB13:JMB23 JCF13:JCF23 ISJ13:ISJ23 IIN13:IIN23 HYR13:HYR23 HOV13:HOV23 HEZ13:HEZ23 GVD13:GVD23 GLH13:GLH23 GBL13:GBL23 FRP13:FRP23 FHT13:FHT23 EXX13:EXX23 EOB13:EOB23 EEF13:EEF23 DUJ13:DUJ23 DKN13:DKN23 DAR13:DAR23 CQV13:CQV23 CGZ13:CGZ23 BXD13:BXD23 BNH13:BNH23 BDL13:BDL23 ATP13:ATP23 AJT13:AJT23 ZX13:ZX23 QB13:QB23 GF13:GF23 WSD13:WSE23 WIH13:WII23 VYL13:VYM23 VOP13:VOQ23 VET13:VEU23 UUX13:UUY23 ULB13:ULC23 UBF13:UBG23 TRJ13:TRK23 THN13:THO23 SXR13:SXS23 SNV13:SNW23 SDZ13:SEA23 RUD13:RUE23 RKH13:RKI23 RAL13:RAM23 QQP13:QQQ23 QGT13:QGU23 PWX13:PWY23 PNB13:PNC23 PDF13:PDG23 OTJ13:OTK23 OJN13:OJO23 NZR13:NZS23 NPV13:NPW23 NFZ13:NGA23 MWD13:MWE23 MMH13:MMI23 MCL13:MCM23 LSP13:LSQ23 LIT13:LIU23 KYX13:KYY23 KPB13:KPC23 KFF13:KFG23 JVJ13:JVK23 JLN13:JLO23 JBR13:JBS23 IRV13:IRW23 IHZ13:IIA23 HYD13:HYE23 HOH13:HOI23 HEL13:HEM23 GUP13:GUQ23 GKT13:GKU23 GAX13:GAY23 FRB13:FRC23 FHF13:FHG23 EXJ13:EXK23 ENN13:ENO23 EDR13:EDS23 DTV13:DTW23 DJZ13:DKA23 DAD13:DAE23 CQH13:CQI23 CGL13:CGM23 BWP13:BWQ23 BMT13:BMU23 BCX13:BCY23 ATB13:ATC23 AJF13:AJG23 ZJ13:ZK23 PN13:PO23 FR13:FS23" xr:uid="{00000000-0002-0000-0200-000000000000}">
      <formula1>reponse</formula1>
    </dataValidation>
    <dataValidation allowBlank="1" showInputMessage="1" showErrorMessage="1" promptTitle="Attention!" prompt="Une réponse en jours est attendue" sqref="HD65421:HD65427 QZ65421:QZ65427 AAV65421:AAV65427 AKR65421:AKR65427 AUN65421:AUN65427 BEJ65421:BEJ65427 BOF65421:BOF65427 BYB65421:BYB65427 CHX65421:CHX65427 CRT65421:CRT65427 DBP65421:DBP65427 DLL65421:DLL65427 DVH65421:DVH65427 EFD65421:EFD65427 EOZ65421:EOZ65427 EYV65421:EYV65427 FIR65421:FIR65427 FSN65421:FSN65427 GCJ65421:GCJ65427 GMF65421:GMF65427 GWB65421:GWB65427 HFX65421:HFX65427 HPT65421:HPT65427 HZP65421:HZP65427 IJL65421:IJL65427 ITH65421:ITH65427 JDD65421:JDD65427 JMZ65421:JMZ65427 JWV65421:JWV65427 KGR65421:KGR65427 KQN65421:KQN65427 LAJ65421:LAJ65427 LKF65421:LKF65427 LUB65421:LUB65427 MDX65421:MDX65427 MNT65421:MNT65427 MXP65421:MXP65427 NHL65421:NHL65427 NRH65421:NRH65427 OBD65421:OBD65427 OKZ65421:OKZ65427 OUV65421:OUV65427 PER65421:PER65427 PON65421:PON65427 PYJ65421:PYJ65427 QIF65421:QIF65427 QSB65421:QSB65427 RBX65421:RBX65427 RLT65421:RLT65427 RVP65421:RVP65427 SFL65421:SFL65427 SPH65421:SPH65427 SZD65421:SZD65427 TIZ65421:TIZ65427 TSV65421:TSV65427 UCR65421:UCR65427 UMN65421:UMN65427 UWJ65421:UWJ65427 VGF65421:VGF65427 VQB65421:VQB65427 VZX65421:VZX65427 WJT65421:WJT65427 WTP65421:WTP65427 HD130957:HD130963 QZ130957:QZ130963 AAV130957:AAV130963 AKR130957:AKR130963 AUN130957:AUN130963 BEJ130957:BEJ130963 BOF130957:BOF130963 BYB130957:BYB130963 CHX130957:CHX130963 CRT130957:CRT130963 DBP130957:DBP130963 DLL130957:DLL130963 DVH130957:DVH130963 EFD130957:EFD130963 EOZ130957:EOZ130963 EYV130957:EYV130963 FIR130957:FIR130963 FSN130957:FSN130963 GCJ130957:GCJ130963 GMF130957:GMF130963 GWB130957:GWB130963 HFX130957:HFX130963 HPT130957:HPT130963 HZP130957:HZP130963 IJL130957:IJL130963 ITH130957:ITH130963 JDD130957:JDD130963 JMZ130957:JMZ130963 JWV130957:JWV130963 KGR130957:KGR130963 KQN130957:KQN130963 LAJ130957:LAJ130963 LKF130957:LKF130963 LUB130957:LUB130963 MDX130957:MDX130963 MNT130957:MNT130963 MXP130957:MXP130963 NHL130957:NHL130963 NRH130957:NRH130963 OBD130957:OBD130963 OKZ130957:OKZ130963 OUV130957:OUV130963 PER130957:PER130963 PON130957:PON130963 PYJ130957:PYJ130963 QIF130957:QIF130963 QSB130957:QSB130963 RBX130957:RBX130963 RLT130957:RLT130963 RVP130957:RVP130963 SFL130957:SFL130963 SPH130957:SPH130963 SZD130957:SZD130963 TIZ130957:TIZ130963 TSV130957:TSV130963 UCR130957:UCR130963 UMN130957:UMN130963 UWJ130957:UWJ130963 VGF130957:VGF130963 VQB130957:VQB130963 VZX130957:VZX130963 WJT130957:WJT130963 WTP130957:WTP130963 HD196493:HD196499 QZ196493:QZ196499 AAV196493:AAV196499 AKR196493:AKR196499 AUN196493:AUN196499 BEJ196493:BEJ196499 BOF196493:BOF196499 BYB196493:BYB196499 CHX196493:CHX196499 CRT196493:CRT196499 DBP196493:DBP196499 DLL196493:DLL196499 DVH196493:DVH196499 EFD196493:EFD196499 EOZ196493:EOZ196499 EYV196493:EYV196499 FIR196493:FIR196499 FSN196493:FSN196499 GCJ196493:GCJ196499 GMF196493:GMF196499 GWB196493:GWB196499 HFX196493:HFX196499 HPT196493:HPT196499 HZP196493:HZP196499 IJL196493:IJL196499 ITH196493:ITH196499 JDD196493:JDD196499 JMZ196493:JMZ196499 JWV196493:JWV196499 KGR196493:KGR196499 KQN196493:KQN196499 LAJ196493:LAJ196499 LKF196493:LKF196499 LUB196493:LUB196499 MDX196493:MDX196499 MNT196493:MNT196499 MXP196493:MXP196499 NHL196493:NHL196499 NRH196493:NRH196499 OBD196493:OBD196499 OKZ196493:OKZ196499 OUV196493:OUV196499 PER196493:PER196499 PON196493:PON196499 PYJ196493:PYJ196499 QIF196493:QIF196499 QSB196493:QSB196499 RBX196493:RBX196499 RLT196493:RLT196499 RVP196493:RVP196499 SFL196493:SFL196499 SPH196493:SPH196499 SZD196493:SZD196499 TIZ196493:TIZ196499 TSV196493:TSV196499 UCR196493:UCR196499 UMN196493:UMN196499 UWJ196493:UWJ196499 VGF196493:VGF196499 VQB196493:VQB196499 VZX196493:VZX196499 WJT196493:WJT196499 WTP196493:WTP196499 HD262029:HD262035 QZ262029:QZ262035 AAV262029:AAV262035 AKR262029:AKR262035 AUN262029:AUN262035 BEJ262029:BEJ262035 BOF262029:BOF262035 BYB262029:BYB262035 CHX262029:CHX262035 CRT262029:CRT262035 DBP262029:DBP262035 DLL262029:DLL262035 DVH262029:DVH262035 EFD262029:EFD262035 EOZ262029:EOZ262035 EYV262029:EYV262035 FIR262029:FIR262035 FSN262029:FSN262035 GCJ262029:GCJ262035 GMF262029:GMF262035 GWB262029:GWB262035 HFX262029:HFX262035 HPT262029:HPT262035 HZP262029:HZP262035 IJL262029:IJL262035 ITH262029:ITH262035 JDD262029:JDD262035 JMZ262029:JMZ262035 JWV262029:JWV262035 KGR262029:KGR262035 KQN262029:KQN262035 LAJ262029:LAJ262035 LKF262029:LKF262035 LUB262029:LUB262035 MDX262029:MDX262035 MNT262029:MNT262035 MXP262029:MXP262035 NHL262029:NHL262035 NRH262029:NRH262035 OBD262029:OBD262035 OKZ262029:OKZ262035 OUV262029:OUV262035 PER262029:PER262035 PON262029:PON262035 PYJ262029:PYJ262035 QIF262029:QIF262035 QSB262029:QSB262035 RBX262029:RBX262035 RLT262029:RLT262035 RVP262029:RVP262035 SFL262029:SFL262035 SPH262029:SPH262035 SZD262029:SZD262035 TIZ262029:TIZ262035 TSV262029:TSV262035 UCR262029:UCR262035 UMN262029:UMN262035 UWJ262029:UWJ262035 VGF262029:VGF262035 VQB262029:VQB262035 VZX262029:VZX262035 WJT262029:WJT262035 WTP262029:WTP262035 HD327565:HD327571 QZ327565:QZ327571 AAV327565:AAV327571 AKR327565:AKR327571 AUN327565:AUN327571 BEJ327565:BEJ327571 BOF327565:BOF327571 BYB327565:BYB327571 CHX327565:CHX327571 CRT327565:CRT327571 DBP327565:DBP327571 DLL327565:DLL327571 DVH327565:DVH327571 EFD327565:EFD327571 EOZ327565:EOZ327571 EYV327565:EYV327571 FIR327565:FIR327571 FSN327565:FSN327571 GCJ327565:GCJ327571 GMF327565:GMF327571 GWB327565:GWB327571 HFX327565:HFX327571 HPT327565:HPT327571 HZP327565:HZP327571 IJL327565:IJL327571 ITH327565:ITH327571 JDD327565:JDD327571 JMZ327565:JMZ327571 JWV327565:JWV327571 KGR327565:KGR327571 KQN327565:KQN327571 LAJ327565:LAJ327571 LKF327565:LKF327571 LUB327565:LUB327571 MDX327565:MDX327571 MNT327565:MNT327571 MXP327565:MXP327571 NHL327565:NHL327571 NRH327565:NRH327571 OBD327565:OBD327571 OKZ327565:OKZ327571 OUV327565:OUV327571 PER327565:PER327571 PON327565:PON327571 PYJ327565:PYJ327571 QIF327565:QIF327571 QSB327565:QSB327571 RBX327565:RBX327571 RLT327565:RLT327571 RVP327565:RVP327571 SFL327565:SFL327571 SPH327565:SPH327571 SZD327565:SZD327571 TIZ327565:TIZ327571 TSV327565:TSV327571 UCR327565:UCR327571 UMN327565:UMN327571 UWJ327565:UWJ327571 VGF327565:VGF327571 VQB327565:VQB327571 VZX327565:VZX327571 WJT327565:WJT327571 WTP327565:WTP327571 HD393101:HD393107 QZ393101:QZ393107 AAV393101:AAV393107 AKR393101:AKR393107 AUN393101:AUN393107 BEJ393101:BEJ393107 BOF393101:BOF393107 BYB393101:BYB393107 CHX393101:CHX393107 CRT393101:CRT393107 DBP393101:DBP393107 DLL393101:DLL393107 DVH393101:DVH393107 EFD393101:EFD393107 EOZ393101:EOZ393107 EYV393101:EYV393107 FIR393101:FIR393107 FSN393101:FSN393107 GCJ393101:GCJ393107 GMF393101:GMF393107 GWB393101:GWB393107 HFX393101:HFX393107 HPT393101:HPT393107 HZP393101:HZP393107 IJL393101:IJL393107 ITH393101:ITH393107 JDD393101:JDD393107 JMZ393101:JMZ393107 JWV393101:JWV393107 KGR393101:KGR393107 KQN393101:KQN393107 LAJ393101:LAJ393107 LKF393101:LKF393107 LUB393101:LUB393107 MDX393101:MDX393107 MNT393101:MNT393107 MXP393101:MXP393107 NHL393101:NHL393107 NRH393101:NRH393107 OBD393101:OBD393107 OKZ393101:OKZ393107 OUV393101:OUV393107 PER393101:PER393107 PON393101:PON393107 PYJ393101:PYJ393107 QIF393101:QIF393107 QSB393101:QSB393107 RBX393101:RBX393107 RLT393101:RLT393107 RVP393101:RVP393107 SFL393101:SFL393107 SPH393101:SPH393107 SZD393101:SZD393107 TIZ393101:TIZ393107 TSV393101:TSV393107 UCR393101:UCR393107 UMN393101:UMN393107 UWJ393101:UWJ393107 VGF393101:VGF393107 VQB393101:VQB393107 VZX393101:VZX393107 WJT393101:WJT393107 WTP393101:WTP393107 HD458637:HD458643 QZ458637:QZ458643 AAV458637:AAV458643 AKR458637:AKR458643 AUN458637:AUN458643 BEJ458637:BEJ458643 BOF458637:BOF458643 BYB458637:BYB458643 CHX458637:CHX458643 CRT458637:CRT458643 DBP458637:DBP458643 DLL458637:DLL458643 DVH458637:DVH458643 EFD458637:EFD458643 EOZ458637:EOZ458643 EYV458637:EYV458643 FIR458637:FIR458643 FSN458637:FSN458643 GCJ458637:GCJ458643 GMF458637:GMF458643 GWB458637:GWB458643 HFX458637:HFX458643 HPT458637:HPT458643 HZP458637:HZP458643 IJL458637:IJL458643 ITH458637:ITH458643 JDD458637:JDD458643 JMZ458637:JMZ458643 JWV458637:JWV458643 KGR458637:KGR458643 KQN458637:KQN458643 LAJ458637:LAJ458643 LKF458637:LKF458643 LUB458637:LUB458643 MDX458637:MDX458643 MNT458637:MNT458643 MXP458637:MXP458643 NHL458637:NHL458643 NRH458637:NRH458643 OBD458637:OBD458643 OKZ458637:OKZ458643 OUV458637:OUV458643 PER458637:PER458643 PON458637:PON458643 PYJ458637:PYJ458643 QIF458637:QIF458643 QSB458637:QSB458643 RBX458637:RBX458643 RLT458637:RLT458643 RVP458637:RVP458643 SFL458637:SFL458643 SPH458637:SPH458643 SZD458637:SZD458643 TIZ458637:TIZ458643 TSV458637:TSV458643 UCR458637:UCR458643 UMN458637:UMN458643 UWJ458637:UWJ458643 VGF458637:VGF458643 VQB458637:VQB458643 VZX458637:VZX458643 WJT458637:WJT458643 WTP458637:WTP458643 HD524173:HD524179 QZ524173:QZ524179 AAV524173:AAV524179 AKR524173:AKR524179 AUN524173:AUN524179 BEJ524173:BEJ524179 BOF524173:BOF524179 BYB524173:BYB524179 CHX524173:CHX524179 CRT524173:CRT524179 DBP524173:DBP524179 DLL524173:DLL524179 DVH524173:DVH524179 EFD524173:EFD524179 EOZ524173:EOZ524179 EYV524173:EYV524179 FIR524173:FIR524179 FSN524173:FSN524179 GCJ524173:GCJ524179 GMF524173:GMF524179 GWB524173:GWB524179 HFX524173:HFX524179 HPT524173:HPT524179 HZP524173:HZP524179 IJL524173:IJL524179 ITH524173:ITH524179 JDD524173:JDD524179 JMZ524173:JMZ524179 JWV524173:JWV524179 KGR524173:KGR524179 KQN524173:KQN524179 LAJ524173:LAJ524179 LKF524173:LKF524179 LUB524173:LUB524179 MDX524173:MDX524179 MNT524173:MNT524179 MXP524173:MXP524179 NHL524173:NHL524179 NRH524173:NRH524179 OBD524173:OBD524179 OKZ524173:OKZ524179 OUV524173:OUV524179 PER524173:PER524179 PON524173:PON524179 PYJ524173:PYJ524179 QIF524173:QIF524179 QSB524173:QSB524179 RBX524173:RBX524179 RLT524173:RLT524179 RVP524173:RVP524179 SFL524173:SFL524179 SPH524173:SPH524179 SZD524173:SZD524179 TIZ524173:TIZ524179 TSV524173:TSV524179 UCR524173:UCR524179 UMN524173:UMN524179 UWJ524173:UWJ524179 VGF524173:VGF524179 VQB524173:VQB524179 VZX524173:VZX524179 WJT524173:WJT524179 WTP524173:WTP524179 HD589709:HD589715 QZ589709:QZ589715 AAV589709:AAV589715 AKR589709:AKR589715 AUN589709:AUN589715 BEJ589709:BEJ589715 BOF589709:BOF589715 BYB589709:BYB589715 CHX589709:CHX589715 CRT589709:CRT589715 DBP589709:DBP589715 DLL589709:DLL589715 DVH589709:DVH589715 EFD589709:EFD589715 EOZ589709:EOZ589715 EYV589709:EYV589715 FIR589709:FIR589715 FSN589709:FSN589715 GCJ589709:GCJ589715 GMF589709:GMF589715 GWB589709:GWB589715 HFX589709:HFX589715 HPT589709:HPT589715 HZP589709:HZP589715 IJL589709:IJL589715 ITH589709:ITH589715 JDD589709:JDD589715 JMZ589709:JMZ589715 JWV589709:JWV589715 KGR589709:KGR589715 KQN589709:KQN589715 LAJ589709:LAJ589715 LKF589709:LKF589715 LUB589709:LUB589715 MDX589709:MDX589715 MNT589709:MNT589715 MXP589709:MXP589715 NHL589709:NHL589715 NRH589709:NRH589715 OBD589709:OBD589715 OKZ589709:OKZ589715 OUV589709:OUV589715 PER589709:PER589715 PON589709:PON589715 PYJ589709:PYJ589715 QIF589709:QIF589715 QSB589709:QSB589715 RBX589709:RBX589715 RLT589709:RLT589715 RVP589709:RVP589715 SFL589709:SFL589715 SPH589709:SPH589715 SZD589709:SZD589715 TIZ589709:TIZ589715 TSV589709:TSV589715 UCR589709:UCR589715 UMN589709:UMN589715 UWJ589709:UWJ589715 VGF589709:VGF589715 VQB589709:VQB589715 VZX589709:VZX589715 WJT589709:WJT589715 WTP589709:WTP589715 HD655245:HD655251 QZ655245:QZ655251 AAV655245:AAV655251 AKR655245:AKR655251 AUN655245:AUN655251 BEJ655245:BEJ655251 BOF655245:BOF655251 BYB655245:BYB655251 CHX655245:CHX655251 CRT655245:CRT655251 DBP655245:DBP655251 DLL655245:DLL655251 DVH655245:DVH655251 EFD655245:EFD655251 EOZ655245:EOZ655251 EYV655245:EYV655251 FIR655245:FIR655251 FSN655245:FSN655251 GCJ655245:GCJ655251 GMF655245:GMF655251 GWB655245:GWB655251 HFX655245:HFX655251 HPT655245:HPT655251 HZP655245:HZP655251 IJL655245:IJL655251 ITH655245:ITH655251 JDD655245:JDD655251 JMZ655245:JMZ655251 JWV655245:JWV655251 KGR655245:KGR655251 KQN655245:KQN655251 LAJ655245:LAJ655251 LKF655245:LKF655251 LUB655245:LUB655251 MDX655245:MDX655251 MNT655245:MNT655251 MXP655245:MXP655251 NHL655245:NHL655251 NRH655245:NRH655251 OBD655245:OBD655251 OKZ655245:OKZ655251 OUV655245:OUV655251 PER655245:PER655251 PON655245:PON655251 PYJ655245:PYJ655251 QIF655245:QIF655251 QSB655245:QSB655251 RBX655245:RBX655251 RLT655245:RLT655251 RVP655245:RVP655251 SFL655245:SFL655251 SPH655245:SPH655251 SZD655245:SZD655251 TIZ655245:TIZ655251 TSV655245:TSV655251 UCR655245:UCR655251 UMN655245:UMN655251 UWJ655245:UWJ655251 VGF655245:VGF655251 VQB655245:VQB655251 VZX655245:VZX655251 WJT655245:WJT655251 WTP655245:WTP655251 HD720781:HD720787 QZ720781:QZ720787 AAV720781:AAV720787 AKR720781:AKR720787 AUN720781:AUN720787 BEJ720781:BEJ720787 BOF720781:BOF720787 BYB720781:BYB720787 CHX720781:CHX720787 CRT720781:CRT720787 DBP720781:DBP720787 DLL720781:DLL720787 DVH720781:DVH720787 EFD720781:EFD720787 EOZ720781:EOZ720787 EYV720781:EYV720787 FIR720781:FIR720787 FSN720781:FSN720787 GCJ720781:GCJ720787 GMF720781:GMF720787 GWB720781:GWB720787 HFX720781:HFX720787 HPT720781:HPT720787 HZP720781:HZP720787 IJL720781:IJL720787 ITH720781:ITH720787 JDD720781:JDD720787 JMZ720781:JMZ720787 JWV720781:JWV720787 KGR720781:KGR720787 KQN720781:KQN720787 LAJ720781:LAJ720787 LKF720781:LKF720787 LUB720781:LUB720787 MDX720781:MDX720787 MNT720781:MNT720787 MXP720781:MXP720787 NHL720781:NHL720787 NRH720781:NRH720787 OBD720781:OBD720787 OKZ720781:OKZ720787 OUV720781:OUV720787 PER720781:PER720787 PON720781:PON720787 PYJ720781:PYJ720787 QIF720781:QIF720787 QSB720781:QSB720787 RBX720781:RBX720787 RLT720781:RLT720787 RVP720781:RVP720787 SFL720781:SFL720787 SPH720781:SPH720787 SZD720781:SZD720787 TIZ720781:TIZ720787 TSV720781:TSV720787 UCR720781:UCR720787 UMN720781:UMN720787 UWJ720781:UWJ720787 VGF720781:VGF720787 VQB720781:VQB720787 VZX720781:VZX720787 WJT720781:WJT720787 WTP720781:WTP720787 HD786317:HD786323 QZ786317:QZ786323 AAV786317:AAV786323 AKR786317:AKR786323 AUN786317:AUN786323 BEJ786317:BEJ786323 BOF786317:BOF786323 BYB786317:BYB786323 CHX786317:CHX786323 CRT786317:CRT786323 DBP786317:DBP786323 DLL786317:DLL786323 DVH786317:DVH786323 EFD786317:EFD786323 EOZ786317:EOZ786323 EYV786317:EYV786323 FIR786317:FIR786323 FSN786317:FSN786323 GCJ786317:GCJ786323 GMF786317:GMF786323 GWB786317:GWB786323 HFX786317:HFX786323 HPT786317:HPT786323 HZP786317:HZP786323 IJL786317:IJL786323 ITH786317:ITH786323 JDD786317:JDD786323 JMZ786317:JMZ786323 JWV786317:JWV786323 KGR786317:KGR786323 KQN786317:KQN786323 LAJ786317:LAJ786323 LKF786317:LKF786323 LUB786317:LUB786323 MDX786317:MDX786323 MNT786317:MNT786323 MXP786317:MXP786323 NHL786317:NHL786323 NRH786317:NRH786323 OBD786317:OBD786323 OKZ786317:OKZ786323 OUV786317:OUV786323 PER786317:PER786323 PON786317:PON786323 PYJ786317:PYJ786323 QIF786317:QIF786323 QSB786317:QSB786323 RBX786317:RBX786323 RLT786317:RLT786323 RVP786317:RVP786323 SFL786317:SFL786323 SPH786317:SPH786323 SZD786317:SZD786323 TIZ786317:TIZ786323 TSV786317:TSV786323 UCR786317:UCR786323 UMN786317:UMN786323 UWJ786317:UWJ786323 VGF786317:VGF786323 VQB786317:VQB786323 VZX786317:VZX786323 WJT786317:WJT786323 WTP786317:WTP786323 HD851853:HD851859 QZ851853:QZ851859 AAV851853:AAV851859 AKR851853:AKR851859 AUN851853:AUN851859 BEJ851853:BEJ851859 BOF851853:BOF851859 BYB851853:BYB851859 CHX851853:CHX851859 CRT851853:CRT851859 DBP851853:DBP851859 DLL851853:DLL851859 DVH851853:DVH851859 EFD851853:EFD851859 EOZ851853:EOZ851859 EYV851853:EYV851859 FIR851853:FIR851859 FSN851853:FSN851859 GCJ851853:GCJ851859 GMF851853:GMF851859 GWB851853:GWB851859 HFX851853:HFX851859 HPT851853:HPT851859 HZP851853:HZP851859 IJL851853:IJL851859 ITH851853:ITH851859 JDD851853:JDD851859 JMZ851853:JMZ851859 JWV851853:JWV851859 KGR851853:KGR851859 KQN851853:KQN851859 LAJ851853:LAJ851859 LKF851853:LKF851859 LUB851853:LUB851859 MDX851853:MDX851859 MNT851853:MNT851859 MXP851853:MXP851859 NHL851853:NHL851859 NRH851853:NRH851859 OBD851853:OBD851859 OKZ851853:OKZ851859 OUV851853:OUV851859 PER851853:PER851859 PON851853:PON851859 PYJ851853:PYJ851859 QIF851853:QIF851859 QSB851853:QSB851859 RBX851853:RBX851859 RLT851853:RLT851859 RVP851853:RVP851859 SFL851853:SFL851859 SPH851853:SPH851859 SZD851853:SZD851859 TIZ851853:TIZ851859 TSV851853:TSV851859 UCR851853:UCR851859 UMN851853:UMN851859 UWJ851853:UWJ851859 VGF851853:VGF851859 VQB851853:VQB851859 VZX851853:VZX851859 WJT851853:WJT851859 WTP851853:WTP851859 HD917389:HD917395 QZ917389:QZ917395 AAV917389:AAV917395 AKR917389:AKR917395 AUN917389:AUN917395 BEJ917389:BEJ917395 BOF917389:BOF917395 BYB917389:BYB917395 CHX917389:CHX917395 CRT917389:CRT917395 DBP917389:DBP917395 DLL917389:DLL917395 DVH917389:DVH917395 EFD917389:EFD917395 EOZ917389:EOZ917395 EYV917389:EYV917395 FIR917389:FIR917395 FSN917389:FSN917395 GCJ917389:GCJ917395 GMF917389:GMF917395 GWB917389:GWB917395 HFX917389:HFX917395 HPT917389:HPT917395 HZP917389:HZP917395 IJL917389:IJL917395 ITH917389:ITH917395 JDD917389:JDD917395 JMZ917389:JMZ917395 JWV917389:JWV917395 KGR917389:KGR917395 KQN917389:KQN917395 LAJ917389:LAJ917395 LKF917389:LKF917395 LUB917389:LUB917395 MDX917389:MDX917395 MNT917389:MNT917395 MXP917389:MXP917395 NHL917389:NHL917395 NRH917389:NRH917395 OBD917389:OBD917395 OKZ917389:OKZ917395 OUV917389:OUV917395 PER917389:PER917395 PON917389:PON917395 PYJ917389:PYJ917395 QIF917389:QIF917395 QSB917389:QSB917395 RBX917389:RBX917395 RLT917389:RLT917395 RVP917389:RVP917395 SFL917389:SFL917395 SPH917389:SPH917395 SZD917389:SZD917395 TIZ917389:TIZ917395 TSV917389:TSV917395 UCR917389:UCR917395 UMN917389:UMN917395 UWJ917389:UWJ917395 VGF917389:VGF917395 VQB917389:VQB917395 VZX917389:VZX917395 WJT917389:WJT917395 WTP917389:WTP917395 HD982925:HD982931 QZ982925:QZ982931 AAV982925:AAV982931 AKR982925:AKR982931 AUN982925:AUN982931 BEJ982925:BEJ982931 BOF982925:BOF982931 BYB982925:BYB982931 CHX982925:CHX982931 CRT982925:CRT982931 DBP982925:DBP982931 DLL982925:DLL982931 DVH982925:DVH982931 EFD982925:EFD982931 EOZ982925:EOZ982931 EYV982925:EYV982931 FIR982925:FIR982931 FSN982925:FSN982931 GCJ982925:GCJ982931 GMF982925:GMF982931 GWB982925:GWB982931 HFX982925:HFX982931 HPT982925:HPT982931 HZP982925:HZP982931 IJL982925:IJL982931 ITH982925:ITH982931 JDD982925:JDD982931 JMZ982925:JMZ982931 JWV982925:JWV982931 KGR982925:KGR982931 KQN982925:KQN982931 LAJ982925:LAJ982931 LKF982925:LKF982931 LUB982925:LUB982931 MDX982925:MDX982931 MNT982925:MNT982931 MXP982925:MXP982931 NHL982925:NHL982931 NRH982925:NRH982931 OBD982925:OBD982931 OKZ982925:OKZ982931 OUV982925:OUV982931 PER982925:PER982931 PON982925:PON982931 PYJ982925:PYJ982931 QIF982925:QIF982931 QSB982925:QSB982931 RBX982925:RBX982931 RLT982925:RLT982931 RVP982925:RVP982931 SFL982925:SFL982931 SPH982925:SPH982931 SZD982925:SZD982931 TIZ982925:TIZ982931 TSV982925:TSV982931 UCR982925:UCR982931 UMN982925:UMN982931 UWJ982925:UWJ982931 VGF982925:VGF982931 VQB982925:VQB982931 VZX982925:VZX982931 WJT982925:WJT982931 WTP982925:WTP982931 FR12 PN12 ZJ12 AJF12 ATB12 BCX12 BMT12 BWP12 CGL12 CQH12 DAD12 DJZ12 DTV12 EDR12 ENN12 EXJ12 FHF12 FRB12 GAX12 GKT12 GUP12 HEL12 HOH12 HYD12 IHZ12 IRV12 JBR12 JLN12 JVJ12 KFF12 KPB12 KYX12 LIT12 LSP12 MCL12 MMH12 MWD12 NFZ12 NPV12 NZR12 OJN12 OTJ12 PDF12 PNB12 PWX12 QGT12 QQP12 RAL12 RKH12 RUD12 SDZ12 SNV12 SXR12 THN12 TRJ12 UBF12 ULB12 UUX12 VET12 VOP12 VYL12 WIH12 WSD12 PV13:PV23 ZR13:ZR23 AJN13:AJN23 ATJ13:ATJ23 BDF13:BDF23 BNB13:BNB23 BWX13:BWX23 CGT13:CGT23 CQP13:CQP23 DAL13:DAL23 DKH13:DKH23 DUD13:DUD23 EDZ13:EDZ23 ENV13:ENV23 EXR13:EXR23 FHN13:FHN23 FRJ13:FRJ23 GBF13:GBF23 GLB13:GLB23 GUX13:GUX23 HET13:HET23 HOP13:HOP23 HYL13:HYL23 IIH13:IIH23 ISD13:ISD23 JBZ13:JBZ23 JLV13:JLV23 JVR13:JVR23 KFN13:KFN23 KPJ13:KPJ23 KZF13:KZF23 LJB13:LJB23 LSX13:LSX23 MCT13:MCT23 MMP13:MMP23 MWL13:MWL23 NGH13:NGH23 NQD13:NQD23 NZZ13:NZZ23 OJV13:OJV23 OTR13:OTR23 PDN13:PDN23 PNJ13:PNJ23 PXF13:PXF23 QHB13:QHB23 QQX13:QQX23 RAT13:RAT23 RKP13:RKP23 RUL13:RUL23 SEH13:SEH23 SOD13:SOD23 SXZ13:SXZ23 THV13:THV23 TRR13:TRR23 UBN13:UBN23 ULJ13:ULJ23 UVF13:UVF23 VFB13:VFB23 VOX13:VOX23 VYT13:VYT23 WIP13:WIP23 WSL13:WSL23 FZ13:FZ23" xr:uid="{00000000-0002-0000-0200-000001000000}"/>
    <dataValidation allowBlank="1" showInputMessage="1" showErrorMessage="1" promptTitle="Attention!" prompt="Une réponse allant de 0 à 12 mois est attendue._x000a_" sqref="HF65421:HF65425 RB65421:RB65425 AAX65421:AAX65425 AKT65421:AKT65425 AUP65421:AUP65425 BEL65421:BEL65425 BOH65421:BOH65425 BYD65421:BYD65425 CHZ65421:CHZ65425 CRV65421:CRV65425 DBR65421:DBR65425 DLN65421:DLN65425 DVJ65421:DVJ65425 EFF65421:EFF65425 EPB65421:EPB65425 EYX65421:EYX65425 FIT65421:FIT65425 FSP65421:FSP65425 GCL65421:GCL65425 GMH65421:GMH65425 GWD65421:GWD65425 HFZ65421:HFZ65425 HPV65421:HPV65425 HZR65421:HZR65425 IJN65421:IJN65425 ITJ65421:ITJ65425 JDF65421:JDF65425 JNB65421:JNB65425 JWX65421:JWX65425 KGT65421:KGT65425 KQP65421:KQP65425 LAL65421:LAL65425 LKH65421:LKH65425 LUD65421:LUD65425 MDZ65421:MDZ65425 MNV65421:MNV65425 MXR65421:MXR65425 NHN65421:NHN65425 NRJ65421:NRJ65425 OBF65421:OBF65425 OLB65421:OLB65425 OUX65421:OUX65425 PET65421:PET65425 POP65421:POP65425 PYL65421:PYL65425 QIH65421:QIH65425 QSD65421:QSD65425 RBZ65421:RBZ65425 RLV65421:RLV65425 RVR65421:RVR65425 SFN65421:SFN65425 SPJ65421:SPJ65425 SZF65421:SZF65425 TJB65421:TJB65425 TSX65421:TSX65425 UCT65421:UCT65425 UMP65421:UMP65425 UWL65421:UWL65425 VGH65421:VGH65425 VQD65421:VQD65425 VZZ65421:VZZ65425 WJV65421:WJV65425 WTR65421:WTR65425 HF130957:HF130961 RB130957:RB130961 AAX130957:AAX130961 AKT130957:AKT130961 AUP130957:AUP130961 BEL130957:BEL130961 BOH130957:BOH130961 BYD130957:BYD130961 CHZ130957:CHZ130961 CRV130957:CRV130961 DBR130957:DBR130961 DLN130957:DLN130961 DVJ130957:DVJ130961 EFF130957:EFF130961 EPB130957:EPB130961 EYX130957:EYX130961 FIT130957:FIT130961 FSP130957:FSP130961 GCL130957:GCL130961 GMH130957:GMH130961 GWD130957:GWD130961 HFZ130957:HFZ130961 HPV130957:HPV130961 HZR130957:HZR130961 IJN130957:IJN130961 ITJ130957:ITJ130961 JDF130957:JDF130961 JNB130957:JNB130961 JWX130957:JWX130961 KGT130957:KGT130961 KQP130957:KQP130961 LAL130957:LAL130961 LKH130957:LKH130961 LUD130957:LUD130961 MDZ130957:MDZ130961 MNV130957:MNV130961 MXR130957:MXR130961 NHN130957:NHN130961 NRJ130957:NRJ130961 OBF130957:OBF130961 OLB130957:OLB130961 OUX130957:OUX130961 PET130957:PET130961 POP130957:POP130961 PYL130957:PYL130961 QIH130957:QIH130961 QSD130957:QSD130961 RBZ130957:RBZ130961 RLV130957:RLV130961 RVR130957:RVR130961 SFN130957:SFN130961 SPJ130957:SPJ130961 SZF130957:SZF130961 TJB130957:TJB130961 TSX130957:TSX130961 UCT130957:UCT130961 UMP130957:UMP130961 UWL130957:UWL130961 VGH130957:VGH130961 VQD130957:VQD130961 VZZ130957:VZZ130961 WJV130957:WJV130961 WTR130957:WTR130961 HF196493:HF196497 RB196493:RB196497 AAX196493:AAX196497 AKT196493:AKT196497 AUP196493:AUP196497 BEL196493:BEL196497 BOH196493:BOH196497 BYD196493:BYD196497 CHZ196493:CHZ196497 CRV196493:CRV196497 DBR196493:DBR196497 DLN196493:DLN196497 DVJ196493:DVJ196497 EFF196493:EFF196497 EPB196493:EPB196497 EYX196493:EYX196497 FIT196493:FIT196497 FSP196493:FSP196497 GCL196493:GCL196497 GMH196493:GMH196497 GWD196493:GWD196497 HFZ196493:HFZ196497 HPV196493:HPV196497 HZR196493:HZR196497 IJN196493:IJN196497 ITJ196493:ITJ196497 JDF196493:JDF196497 JNB196493:JNB196497 JWX196493:JWX196497 KGT196493:KGT196497 KQP196493:KQP196497 LAL196493:LAL196497 LKH196493:LKH196497 LUD196493:LUD196497 MDZ196493:MDZ196497 MNV196493:MNV196497 MXR196493:MXR196497 NHN196493:NHN196497 NRJ196493:NRJ196497 OBF196493:OBF196497 OLB196493:OLB196497 OUX196493:OUX196497 PET196493:PET196497 POP196493:POP196497 PYL196493:PYL196497 QIH196493:QIH196497 QSD196493:QSD196497 RBZ196493:RBZ196497 RLV196493:RLV196497 RVR196493:RVR196497 SFN196493:SFN196497 SPJ196493:SPJ196497 SZF196493:SZF196497 TJB196493:TJB196497 TSX196493:TSX196497 UCT196493:UCT196497 UMP196493:UMP196497 UWL196493:UWL196497 VGH196493:VGH196497 VQD196493:VQD196497 VZZ196493:VZZ196497 WJV196493:WJV196497 WTR196493:WTR196497 HF262029:HF262033 RB262029:RB262033 AAX262029:AAX262033 AKT262029:AKT262033 AUP262029:AUP262033 BEL262029:BEL262033 BOH262029:BOH262033 BYD262029:BYD262033 CHZ262029:CHZ262033 CRV262029:CRV262033 DBR262029:DBR262033 DLN262029:DLN262033 DVJ262029:DVJ262033 EFF262029:EFF262033 EPB262029:EPB262033 EYX262029:EYX262033 FIT262029:FIT262033 FSP262029:FSP262033 GCL262029:GCL262033 GMH262029:GMH262033 GWD262029:GWD262033 HFZ262029:HFZ262033 HPV262029:HPV262033 HZR262029:HZR262033 IJN262029:IJN262033 ITJ262029:ITJ262033 JDF262029:JDF262033 JNB262029:JNB262033 JWX262029:JWX262033 KGT262029:KGT262033 KQP262029:KQP262033 LAL262029:LAL262033 LKH262029:LKH262033 LUD262029:LUD262033 MDZ262029:MDZ262033 MNV262029:MNV262033 MXR262029:MXR262033 NHN262029:NHN262033 NRJ262029:NRJ262033 OBF262029:OBF262033 OLB262029:OLB262033 OUX262029:OUX262033 PET262029:PET262033 POP262029:POP262033 PYL262029:PYL262033 QIH262029:QIH262033 QSD262029:QSD262033 RBZ262029:RBZ262033 RLV262029:RLV262033 RVR262029:RVR262033 SFN262029:SFN262033 SPJ262029:SPJ262033 SZF262029:SZF262033 TJB262029:TJB262033 TSX262029:TSX262033 UCT262029:UCT262033 UMP262029:UMP262033 UWL262029:UWL262033 VGH262029:VGH262033 VQD262029:VQD262033 VZZ262029:VZZ262033 WJV262029:WJV262033 WTR262029:WTR262033 HF327565:HF327569 RB327565:RB327569 AAX327565:AAX327569 AKT327565:AKT327569 AUP327565:AUP327569 BEL327565:BEL327569 BOH327565:BOH327569 BYD327565:BYD327569 CHZ327565:CHZ327569 CRV327565:CRV327569 DBR327565:DBR327569 DLN327565:DLN327569 DVJ327565:DVJ327569 EFF327565:EFF327569 EPB327565:EPB327569 EYX327565:EYX327569 FIT327565:FIT327569 FSP327565:FSP327569 GCL327565:GCL327569 GMH327565:GMH327569 GWD327565:GWD327569 HFZ327565:HFZ327569 HPV327565:HPV327569 HZR327565:HZR327569 IJN327565:IJN327569 ITJ327565:ITJ327569 JDF327565:JDF327569 JNB327565:JNB327569 JWX327565:JWX327569 KGT327565:KGT327569 KQP327565:KQP327569 LAL327565:LAL327569 LKH327565:LKH327569 LUD327565:LUD327569 MDZ327565:MDZ327569 MNV327565:MNV327569 MXR327565:MXR327569 NHN327565:NHN327569 NRJ327565:NRJ327569 OBF327565:OBF327569 OLB327565:OLB327569 OUX327565:OUX327569 PET327565:PET327569 POP327565:POP327569 PYL327565:PYL327569 QIH327565:QIH327569 QSD327565:QSD327569 RBZ327565:RBZ327569 RLV327565:RLV327569 RVR327565:RVR327569 SFN327565:SFN327569 SPJ327565:SPJ327569 SZF327565:SZF327569 TJB327565:TJB327569 TSX327565:TSX327569 UCT327565:UCT327569 UMP327565:UMP327569 UWL327565:UWL327569 VGH327565:VGH327569 VQD327565:VQD327569 VZZ327565:VZZ327569 WJV327565:WJV327569 WTR327565:WTR327569 HF393101:HF393105 RB393101:RB393105 AAX393101:AAX393105 AKT393101:AKT393105 AUP393101:AUP393105 BEL393101:BEL393105 BOH393101:BOH393105 BYD393101:BYD393105 CHZ393101:CHZ393105 CRV393101:CRV393105 DBR393101:DBR393105 DLN393101:DLN393105 DVJ393101:DVJ393105 EFF393101:EFF393105 EPB393101:EPB393105 EYX393101:EYX393105 FIT393101:FIT393105 FSP393101:FSP393105 GCL393101:GCL393105 GMH393101:GMH393105 GWD393101:GWD393105 HFZ393101:HFZ393105 HPV393101:HPV393105 HZR393101:HZR393105 IJN393101:IJN393105 ITJ393101:ITJ393105 JDF393101:JDF393105 JNB393101:JNB393105 JWX393101:JWX393105 KGT393101:KGT393105 KQP393101:KQP393105 LAL393101:LAL393105 LKH393101:LKH393105 LUD393101:LUD393105 MDZ393101:MDZ393105 MNV393101:MNV393105 MXR393101:MXR393105 NHN393101:NHN393105 NRJ393101:NRJ393105 OBF393101:OBF393105 OLB393101:OLB393105 OUX393101:OUX393105 PET393101:PET393105 POP393101:POP393105 PYL393101:PYL393105 QIH393101:QIH393105 QSD393101:QSD393105 RBZ393101:RBZ393105 RLV393101:RLV393105 RVR393101:RVR393105 SFN393101:SFN393105 SPJ393101:SPJ393105 SZF393101:SZF393105 TJB393101:TJB393105 TSX393101:TSX393105 UCT393101:UCT393105 UMP393101:UMP393105 UWL393101:UWL393105 VGH393101:VGH393105 VQD393101:VQD393105 VZZ393101:VZZ393105 WJV393101:WJV393105 WTR393101:WTR393105 HF458637:HF458641 RB458637:RB458641 AAX458637:AAX458641 AKT458637:AKT458641 AUP458637:AUP458641 BEL458637:BEL458641 BOH458637:BOH458641 BYD458637:BYD458641 CHZ458637:CHZ458641 CRV458637:CRV458641 DBR458637:DBR458641 DLN458637:DLN458641 DVJ458637:DVJ458641 EFF458637:EFF458641 EPB458637:EPB458641 EYX458637:EYX458641 FIT458637:FIT458641 FSP458637:FSP458641 GCL458637:GCL458641 GMH458637:GMH458641 GWD458637:GWD458641 HFZ458637:HFZ458641 HPV458637:HPV458641 HZR458637:HZR458641 IJN458637:IJN458641 ITJ458637:ITJ458641 JDF458637:JDF458641 JNB458637:JNB458641 JWX458637:JWX458641 KGT458637:KGT458641 KQP458637:KQP458641 LAL458637:LAL458641 LKH458637:LKH458641 LUD458637:LUD458641 MDZ458637:MDZ458641 MNV458637:MNV458641 MXR458637:MXR458641 NHN458637:NHN458641 NRJ458637:NRJ458641 OBF458637:OBF458641 OLB458637:OLB458641 OUX458637:OUX458641 PET458637:PET458641 POP458637:POP458641 PYL458637:PYL458641 QIH458637:QIH458641 QSD458637:QSD458641 RBZ458637:RBZ458641 RLV458637:RLV458641 RVR458637:RVR458641 SFN458637:SFN458641 SPJ458637:SPJ458641 SZF458637:SZF458641 TJB458637:TJB458641 TSX458637:TSX458641 UCT458637:UCT458641 UMP458637:UMP458641 UWL458637:UWL458641 VGH458637:VGH458641 VQD458637:VQD458641 VZZ458637:VZZ458641 WJV458637:WJV458641 WTR458637:WTR458641 HF524173:HF524177 RB524173:RB524177 AAX524173:AAX524177 AKT524173:AKT524177 AUP524173:AUP524177 BEL524173:BEL524177 BOH524173:BOH524177 BYD524173:BYD524177 CHZ524173:CHZ524177 CRV524173:CRV524177 DBR524173:DBR524177 DLN524173:DLN524177 DVJ524173:DVJ524177 EFF524173:EFF524177 EPB524173:EPB524177 EYX524173:EYX524177 FIT524173:FIT524177 FSP524173:FSP524177 GCL524173:GCL524177 GMH524173:GMH524177 GWD524173:GWD524177 HFZ524173:HFZ524177 HPV524173:HPV524177 HZR524173:HZR524177 IJN524173:IJN524177 ITJ524173:ITJ524177 JDF524173:JDF524177 JNB524173:JNB524177 JWX524173:JWX524177 KGT524173:KGT524177 KQP524173:KQP524177 LAL524173:LAL524177 LKH524173:LKH524177 LUD524173:LUD524177 MDZ524173:MDZ524177 MNV524173:MNV524177 MXR524173:MXR524177 NHN524173:NHN524177 NRJ524173:NRJ524177 OBF524173:OBF524177 OLB524173:OLB524177 OUX524173:OUX524177 PET524173:PET524177 POP524173:POP524177 PYL524173:PYL524177 QIH524173:QIH524177 QSD524173:QSD524177 RBZ524173:RBZ524177 RLV524173:RLV524177 RVR524173:RVR524177 SFN524173:SFN524177 SPJ524173:SPJ524177 SZF524173:SZF524177 TJB524173:TJB524177 TSX524173:TSX524177 UCT524173:UCT524177 UMP524173:UMP524177 UWL524173:UWL524177 VGH524173:VGH524177 VQD524173:VQD524177 VZZ524173:VZZ524177 WJV524173:WJV524177 WTR524173:WTR524177 HF589709:HF589713 RB589709:RB589713 AAX589709:AAX589713 AKT589709:AKT589713 AUP589709:AUP589713 BEL589709:BEL589713 BOH589709:BOH589713 BYD589709:BYD589713 CHZ589709:CHZ589713 CRV589709:CRV589713 DBR589709:DBR589713 DLN589709:DLN589713 DVJ589709:DVJ589713 EFF589709:EFF589713 EPB589709:EPB589713 EYX589709:EYX589713 FIT589709:FIT589713 FSP589709:FSP589713 GCL589709:GCL589713 GMH589709:GMH589713 GWD589709:GWD589713 HFZ589709:HFZ589713 HPV589709:HPV589713 HZR589709:HZR589713 IJN589709:IJN589713 ITJ589709:ITJ589713 JDF589709:JDF589713 JNB589709:JNB589713 JWX589709:JWX589713 KGT589709:KGT589713 KQP589709:KQP589713 LAL589709:LAL589713 LKH589709:LKH589713 LUD589709:LUD589713 MDZ589709:MDZ589713 MNV589709:MNV589713 MXR589709:MXR589713 NHN589709:NHN589713 NRJ589709:NRJ589713 OBF589709:OBF589713 OLB589709:OLB589713 OUX589709:OUX589713 PET589709:PET589713 POP589709:POP589713 PYL589709:PYL589713 QIH589709:QIH589713 QSD589709:QSD589713 RBZ589709:RBZ589713 RLV589709:RLV589713 RVR589709:RVR589713 SFN589709:SFN589713 SPJ589709:SPJ589713 SZF589709:SZF589713 TJB589709:TJB589713 TSX589709:TSX589713 UCT589709:UCT589713 UMP589709:UMP589713 UWL589709:UWL589713 VGH589709:VGH589713 VQD589709:VQD589713 VZZ589709:VZZ589713 WJV589709:WJV589713 WTR589709:WTR589713 HF655245:HF655249 RB655245:RB655249 AAX655245:AAX655249 AKT655245:AKT655249 AUP655245:AUP655249 BEL655245:BEL655249 BOH655245:BOH655249 BYD655245:BYD655249 CHZ655245:CHZ655249 CRV655245:CRV655249 DBR655245:DBR655249 DLN655245:DLN655249 DVJ655245:DVJ655249 EFF655245:EFF655249 EPB655245:EPB655249 EYX655245:EYX655249 FIT655245:FIT655249 FSP655245:FSP655249 GCL655245:GCL655249 GMH655245:GMH655249 GWD655245:GWD655249 HFZ655245:HFZ655249 HPV655245:HPV655249 HZR655245:HZR655249 IJN655245:IJN655249 ITJ655245:ITJ655249 JDF655245:JDF655249 JNB655245:JNB655249 JWX655245:JWX655249 KGT655245:KGT655249 KQP655245:KQP655249 LAL655245:LAL655249 LKH655245:LKH655249 LUD655245:LUD655249 MDZ655245:MDZ655249 MNV655245:MNV655249 MXR655245:MXR655249 NHN655245:NHN655249 NRJ655245:NRJ655249 OBF655245:OBF655249 OLB655245:OLB655249 OUX655245:OUX655249 PET655245:PET655249 POP655245:POP655249 PYL655245:PYL655249 QIH655245:QIH655249 QSD655245:QSD655249 RBZ655245:RBZ655249 RLV655245:RLV655249 RVR655245:RVR655249 SFN655245:SFN655249 SPJ655245:SPJ655249 SZF655245:SZF655249 TJB655245:TJB655249 TSX655245:TSX655249 UCT655245:UCT655249 UMP655245:UMP655249 UWL655245:UWL655249 VGH655245:VGH655249 VQD655245:VQD655249 VZZ655245:VZZ655249 WJV655245:WJV655249 WTR655245:WTR655249 HF720781:HF720785 RB720781:RB720785 AAX720781:AAX720785 AKT720781:AKT720785 AUP720781:AUP720785 BEL720781:BEL720785 BOH720781:BOH720785 BYD720781:BYD720785 CHZ720781:CHZ720785 CRV720781:CRV720785 DBR720781:DBR720785 DLN720781:DLN720785 DVJ720781:DVJ720785 EFF720781:EFF720785 EPB720781:EPB720785 EYX720781:EYX720785 FIT720781:FIT720785 FSP720781:FSP720785 GCL720781:GCL720785 GMH720781:GMH720785 GWD720781:GWD720785 HFZ720781:HFZ720785 HPV720781:HPV720785 HZR720781:HZR720785 IJN720781:IJN720785 ITJ720781:ITJ720785 JDF720781:JDF720785 JNB720781:JNB720785 JWX720781:JWX720785 KGT720781:KGT720785 KQP720781:KQP720785 LAL720781:LAL720785 LKH720781:LKH720785 LUD720781:LUD720785 MDZ720781:MDZ720785 MNV720781:MNV720785 MXR720781:MXR720785 NHN720781:NHN720785 NRJ720781:NRJ720785 OBF720781:OBF720785 OLB720781:OLB720785 OUX720781:OUX720785 PET720781:PET720785 POP720781:POP720785 PYL720781:PYL720785 QIH720781:QIH720785 QSD720781:QSD720785 RBZ720781:RBZ720785 RLV720781:RLV720785 RVR720781:RVR720785 SFN720781:SFN720785 SPJ720781:SPJ720785 SZF720781:SZF720785 TJB720781:TJB720785 TSX720781:TSX720785 UCT720781:UCT720785 UMP720781:UMP720785 UWL720781:UWL720785 VGH720781:VGH720785 VQD720781:VQD720785 VZZ720781:VZZ720785 WJV720781:WJV720785 WTR720781:WTR720785 HF786317:HF786321 RB786317:RB786321 AAX786317:AAX786321 AKT786317:AKT786321 AUP786317:AUP786321 BEL786317:BEL786321 BOH786317:BOH786321 BYD786317:BYD786321 CHZ786317:CHZ786321 CRV786317:CRV786321 DBR786317:DBR786321 DLN786317:DLN786321 DVJ786317:DVJ786321 EFF786317:EFF786321 EPB786317:EPB786321 EYX786317:EYX786321 FIT786317:FIT786321 FSP786317:FSP786321 GCL786317:GCL786321 GMH786317:GMH786321 GWD786317:GWD786321 HFZ786317:HFZ786321 HPV786317:HPV786321 HZR786317:HZR786321 IJN786317:IJN786321 ITJ786317:ITJ786321 JDF786317:JDF786321 JNB786317:JNB786321 JWX786317:JWX786321 KGT786317:KGT786321 KQP786317:KQP786321 LAL786317:LAL786321 LKH786317:LKH786321 LUD786317:LUD786321 MDZ786317:MDZ786321 MNV786317:MNV786321 MXR786317:MXR786321 NHN786317:NHN786321 NRJ786317:NRJ786321 OBF786317:OBF786321 OLB786317:OLB786321 OUX786317:OUX786321 PET786317:PET786321 POP786317:POP786321 PYL786317:PYL786321 QIH786317:QIH786321 QSD786317:QSD786321 RBZ786317:RBZ786321 RLV786317:RLV786321 RVR786317:RVR786321 SFN786317:SFN786321 SPJ786317:SPJ786321 SZF786317:SZF786321 TJB786317:TJB786321 TSX786317:TSX786321 UCT786317:UCT786321 UMP786317:UMP786321 UWL786317:UWL786321 VGH786317:VGH786321 VQD786317:VQD786321 VZZ786317:VZZ786321 WJV786317:WJV786321 WTR786317:WTR786321 HF851853:HF851857 RB851853:RB851857 AAX851853:AAX851857 AKT851853:AKT851857 AUP851853:AUP851857 BEL851853:BEL851857 BOH851853:BOH851857 BYD851853:BYD851857 CHZ851853:CHZ851857 CRV851853:CRV851857 DBR851853:DBR851857 DLN851853:DLN851857 DVJ851853:DVJ851857 EFF851853:EFF851857 EPB851853:EPB851857 EYX851853:EYX851857 FIT851853:FIT851857 FSP851853:FSP851857 GCL851853:GCL851857 GMH851853:GMH851857 GWD851853:GWD851857 HFZ851853:HFZ851857 HPV851853:HPV851857 HZR851853:HZR851857 IJN851853:IJN851857 ITJ851853:ITJ851857 JDF851853:JDF851857 JNB851853:JNB851857 JWX851853:JWX851857 KGT851853:KGT851857 KQP851853:KQP851857 LAL851853:LAL851857 LKH851853:LKH851857 LUD851853:LUD851857 MDZ851853:MDZ851857 MNV851853:MNV851857 MXR851853:MXR851857 NHN851853:NHN851857 NRJ851853:NRJ851857 OBF851853:OBF851857 OLB851853:OLB851857 OUX851853:OUX851857 PET851853:PET851857 POP851853:POP851857 PYL851853:PYL851857 QIH851853:QIH851857 QSD851853:QSD851857 RBZ851853:RBZ851857 RLV851853:RLV851857 RVR851853:RVR851857 SFN851853:SFN851857 SPJ851853:SPJ851857 SZF851853:SZF851857 TJB851853:TJB851857 TSX851853:TSX851857 UCT851853:UCT851857 UMP851853:UMP851857 UWL851853:UWL851857 VGH851853:VGH851857 VQD851853:VQD851857 VZZ851853:VZZ851857 WJV851853:WJV851857 WTR851853:WTR851857 HF917389:HF917393 RB917389:RB917393 AAX917389:AAX917393 AKT917389:AKT917393 AUP917389:AUP917393 BEL917389:BEL917393 BOH917389:BOH917393 BYD917389:BYD917393 CHZ917389:CHZ917393 CRV917389:CRV917393 DBR917389:DBR917393 DLN917389:DLN917393 DVJ917389:DVJ917393 EFF917389:EFF917393 EPB917389:EPB917393 EYX917389:EYX917393 FIT917389:FIT917393 FSP917389:FSP917393 GCL917389:GCL917393 GMH917389:GMH917393 GWD917389:GWD917393 HFZ917389:HFZ917393 HPV917389:HPV917393 HZR917389:HZR917393 IJN917389:IJN917393 ITJ917389:ITJ917393 JDF917389:JDF917393 JNB917389:JNB917393 JWX917389:JWX917393 KGT917389:KGT917393 KQP917389:KQP917393 LAL917389:LAL917393 LKH917389:LKH917393 LUD917389:LUD917393 MDZ917389:MDZ917393 MNV917389:MNV917393 MXR917389:MXR917393 NHN917389:NHN917393 NRJ917389:NRJ917393 OBF917389:OBF917393 OLB917389:OLB917393 OUX917389:OUX917393 PET917389:PET917393 POP917389:POP917393 PYL917389:PYL917393 QIH917389:QIH917393 QSD917389:QSD917393 RBZ917389:RBZ917393 RLV917389:RLV917393 RVR917389:RVR917393 SFN917389:SFN917393 SPJ917389:SPJ917393 SZF917389:SZF917393 TJB917389:TJB917393 TSX917389:TSX917393 UCT917389:UCT917393 UMP917389:UMP917393 UWL917389:UWL917393 VGH917389:VGH917393 VQD917389:VQD917393 VZZ917389:VZZ917393 WJV917389:WJV917393 WTR917389:WTR917393 HF982925:HF982929 RB982925:RB982929 AAX982925:AAX982929 AKT982925:AKT982929 AUP982925:AUP982929 BEL982925:BEL982929 BOH982925:BOH982929 BYD982925:BYD982929 CHZ982925:CHZ982929 CRV982925:CRV982929 DBR982925:DBR982929 DLN982925:DLN982929 DVJ982925:DVJ982929 EFF982925:EFF982929 EPB982925:EPB982929 EYX982925:EYX982929 FIT982925:FIT982929 FSP982925:FSP982929 GCL982925:GCL982929 GMH982925:GMH982929 GWD982925:GWD982929 HFZ982925:HFZ982929 HPV982925:HPV982929 HZR982925:HZR982929 IJN982925:IJN982929 ITJ982925:ITJ982929 JDF982925:JDF982929 JNB982925:JNB982929 JWX982925:JWX982929 KGT982925:KGT982929 KQP982925:KQP982929 LAL982925:LAL982929 LKH982925:LKH982929 LUD982925:LUD982929 MDZ982925:MDZ982929 MNV982925:MNV982929 MXR982925:MXR982929 NHN982925:NHN982929 NRJ982925:NRJ982929 OBF982925:OBF982929 OLB982925:OLB982929 OUX982925:OUX982929 PET982925:PET982929 POP982925:POP982929 PYL982925:PYL982929 QIH982925:QIH982929 QSD982925:QSD982929 RBZ982925:RBZ982929 RLV982925:RLV982929 RVR982925:RVR982929 SFN982925:SFN982929 SPJ982925:SPJ982929 SZF982925:SZF982929 TJB982925:TJB982929 TSX982925:TSX982929 UCT982925:UCT982929 UMP982925:UMP982929 UWL982925:UWL982929 VGH982925:VGH982929 VQD982925:VQD982929 VZZ982925:VZZ982929 WJV982925:WJV982929 WTR982925:WTR982929 WSF12 WIJ12 VYN12 VOR12 VEV12 UUZ12 ULD12 UBH12 TRL12 THP12 SXT12 SNX12 SEB12 RUF12 RKJ12 RAN12 QQR12 QGV12 PWZ12 PND12 PDH12 OTL12 OJP12 NZT12 NPX12 NGB12 MWF12 MMJ12 MCN12 LSR12 LIV12 KYZ12 KPD12 KFH12 JVL12 JLP12 JBT12 IRX12 IIB12 HYF12 HOJ12 HEN12 GUR12 GKV12 GAZ12 FRD12 FHH12 EXL12 ENP12 EDT12 DTX12 DKB12 DAF12 CQJ12 CGN12 BWR12 BMV12 BCZ12 ATD12 AJH12 ZL12 PP12 FT12 WIR13:WIR23 VYV13:VYV23 VOZ13:VOZ23 VFD13:VFD23 UVH13:UVH23 ULL13:ULL23 UBP13:UBP23 TRT13:TRT23 THX13:THX23 SYB13:SYB23 SOF13:SOF23 SEJ13:SEJ23 RUN13:RUN23 RKR13:RKR23 RAV13:RAV23 QQZ13:QQZ23 QHD13:QHD23 PXH13:PXH23 PNL13:PNL23 PDP13:PDP23 OTT13:OTT23 OJX13:OJX23 OAB13:OAB23 NQF13:NQF23 NGJ13:NGJ23 MWN13:MWN23 MMR13:MMR23 MCV13:MCV23 LSZ13:LSZ23 LJD13:LJD23 KZH13:KZH23 KPL13:KPL23 KFP13:KFP23 JVT13:JVT23 JLX13:JLX23 JCB13:JCB23 ISF13:ISF23 IIJ13:IIJ23 HYN13:HYN23 HOR13:HOR23 HEV13:HEV23 GUZ13:GUZ23 GLD13:GLD23 GBH13:GBH23 FRL13:FRL23 FHP13:FHP23 EXT13:EXT23 ENX13:ENX23 EEB13:EEB23 DUF13:DUF23 DKJ13:DKJ23 DAN13:DAN23 CQR13:CQR23 CGV13:CGV23 BWZ13:BWZ23 BND13:BND23 BDH13:BDH23 ATL13:ATL23 AJP13:AJP23 ZT13:ZT23 PX13:PX23 GB13:GB23 WSN13:WSN23" xr:uid="{00000000-0002-0000-0200-000002000000}"/>
    <dataValidation type="list" allowBlank="1" showInputMessage="1" showErrorMessage="1" sqref="H65426 GV65426 QR65426 AAN65426 AKJ65426 AUF65426 BEB65426 BNX65426 BXT65426 CHP65426 CRL65426 DBH65426 DLD65426 DUZ65426 EEV65426 EOR65426 EYN65426 FIJ65426 FSF65426 GCB65426 GLX65426 GVT65426 HFP65426 HPL65426 HZH65426 IJD65426 ISZ65426 JCV65426 JMR65426 JWN65426 KGJ65426 KQF65426 LAB65426 LJX65426 LTT65426 MDP65426 MNL65426 MXH65426 NHD65426 NQZ65426 OAV65426 OKR65426 OUN65426 PEJ65426 POF65426 PYB65426 QHX65426 QRT65426 RBP65426 RLL65426 RVH65426 SFD65426 SOZ65426 SYV65426 TIR65426 TSN65426 UCJ65426 UMF65426 UWB65426 VFX65426 VPT65426 VZP65426 WJL65426 WTH65426 H130962 GV130962 QR130962 AAN130962 AKJ130962 AUF130962 BEB130962 BNX130962 BXT130962 CHP130962 CRL130962 DBH130962 DLD130962 DUZ130962 EEV130962 EOR130962 EYN130962 FIJ130962 FSF130962 GCB130962 GLX130962 GVT130962 HFP130962 HPL130962 HZH130962 IJD130962 ISZ130962 JCV130962 JMR130962 JWN130962 KGJ130962 KQF130962 LAB130962 LJX130962 LTT130962 MDP130962 MNL130962 MXH130962 NHD130962 NQZ130962 OAV130962 OKR130962 OUN130962 PEJ130962 POF130962 PYB130962 QHX130962 QRT130962 RBP130962 RLL130962 RVH130962 SFD130962 SOZ130962 SYV130962 TIR130962 TSN130962 UCJ130962 UMF130962 UWB130962 VFX130962 VPT130962 VZP130962 WJL130962 WTH130962 H196498 GV196498 QR196498 AAN196498 AKJ196498 AUF196498 BEB196498 BNX196498 BXT196498 CHP196498 CRL196498 DBH196498 DLD196498 DUZ196498 EEV196498 EOR196498 EYN196498 FIJ196498 FSF196498 GCB196498 GLX196498 GVT196498 HFP196498 HPL196498 HZH196498 IJD196498 ISZ196498 JCV196498 JMR196498 JWN196498 KGJ196498 KQF196498 LAB196498 LJX196498 LTT196498 MDP196498 MNL196498 MXH196498 NHD196498 NQZ196498 OAV196498 OKR196498 OUN196498 PEJ196498 POF196498 PYB196498 QHX196498 QRT196498 RBP196498 RLL196498 RVH196498 SFD196498 SOZ196498 SYV196498 TIR196498 TSN196498 UCJ196498 UMF196498 UWB196498 VFX196498 VPT196498 VZP196498 WJL196498 WTH196498 H262034 GV262034 QR262034 AAN262034 AKJ262034 AUF262034 BEB262034 BNX262034 BXT262034 CHP262034 CRL262034 DBH262034 DLD262034 DUZ262034 EEV262034 EOR262034 EYN262034 FIJ262034 FSF262034 GCB262034 GLX262034 GVT262034 HFP262034 HPL262034 HZH262034 IJD262034 ISZ262034 JCV262034 JMR262034 JWN262034 KGJ262034 KQF262034 LAB262034 LJX262034 LTT262034 MDP262034 MNL262034 MXH262034 NHD262034 NQZ262034 OAV262034 OKR262034 OUN262034 PEJ262034 POF262034 PYB262034 QHX262034 QRT262034 RBP262034 RLL262034 RVH262034 SFD262034 SOZ262034 SYV262034 TIR262034 TSN262034 UCJ262034 UMF262034 UWB262034 VFX262034 VPT262034 VZP262034 WJL262034 WTH262034 H327570 GV327570 QR327570 AAN327570 AKJ327570 AUF327570 BEB327570 BNX327570 BXT327570 CHP327570 CRL327570 DBH327570 DLD327570 DUZ327570 EEV327570 EOR327570 EYN327570 FIJ327570 FSF327570 GCB327570 GLX327570 GVT327570 HFP327570 HPL327570 HZH327570 IJD327570 ISZ327570 JCV327570 JMR327570 JWN327570 KGJ327570 KQF327570 LAB327570 LJX327570 LTT327570 MDP327570 MNL327570 MXH327570 NHD327570 NQZ327570 OAV327570 OKR327570 OUN327570 PEJ327570 POF327570 PYB327570 QHX327570 QRT327570 RBP327570 RLL327570 RVH327570 SFD327570 SOZ327570 SYV327570 TIR327570 TSN327570 UCJ327570 UMF327570 UWB327570 VFX327570 VPT327570 VZP327570 WJL327570 WTH327570 H393106 GV393106 QR393106 AAN393106 AKJ393106 AUF393106 BEB393106 BNX393106 BXT393106 CHP393106 CRL393106 DBH393106 DLD393106 DUZ393106 EEV393106 EOR393106 EYN393106 FIJ393106 FSF393106 GCB393106 GLX393106 GVT393106 HFP393106 HPL393106 HZH393106 IJD393106 ISZ393106 JCV393106 JMR393106 JWN393106 KGJ393106 KQF393106 LAB393106 LJX393106 LTT393106 MDP393106 MNL393106 MXH393106 NHD393106 NQZ393106 OAV393106 OKR393106 OUN393106 PEJ393106 POF393106 PYB393106 QHX393106 QRT393106 RBP393106 RLL393106 RVH393106 SFD393106 SOZ393106 SYV393106 TIR393106 TSN393106 UCJ393106 UMF393106 UWB393106 VFX393106 VPT393106 VZP393106 WJL393106 WTH393106 H458642 GV458642 QR458642 AAN458642 AKJ458642 AUF458642 BEB458642 BNX458642 BXT458642 CHP458642 CRL458642 DBH458642 DLD458642 DUZ458642 EEV458642 EOR458642 EYN458642 FIJ458642 FSF458642 GCB458642 GLX458642 GVT458642 HFP458642 HPL458642 HZH458642 IJD458642 ISZ458642 JCV458642 JMR458642 JWN458642 KGJ458642 KQF458642 LAB458642 LJX458642 LTT458642 MDP458642 MNL458642 MXH458642 NHD458642 NQZ458642 OAV458642 OKR458642 OUN458642 PEJ458642 POF458642 PYB458642 QHX458642 QRT458642 RBP458642 RLL458642 RVH458642 SFD458642 SOZ458642 SYV458642 TIR458642 TSN458642 UCJ458642 UMF458642 UWB458642 VFX458642 VPT458642 VZP458642 WJL458642 WTH458642 H524178 GV524178 QR524178 AAN524178 AKJ524178 AUF524178 BEB524178 BNX524178 BXT524178 CHP524178 CRL524178 DBH524178 DLD524178 DUZ524178 EEV524178 EOR524178 EYN524178 FIJ524178 FSF524178 GCB524178 GLX524178 GVT524178 HFP524178 HPL524178 HZH524178 IJD524178 ISZ524178 JCV524178 JMR524178 JWN524178 KGJ524178 KQF524178 LAB524178 LJX524178 LTT524178 MDP524178 MNL524178 MXH524178 NHD524178 NQZ524178 OAV524178 OKR524178 OUN524178 PEJ524178 POF524178 PYB524178 QHX524178 QRT524178 RBP524178 RLL524178 RVH524178 SFD524178 SOZ524178 SYV524178 TIR524178 TSN524178 UCJ524178 UMF524178 UWB524178 VFX524178 VPT524178 VZP524178 WJL524178 WTH524178 H589714 GV589714 QR589714 AAN589714 AKJ589714 AUF589714 BEB589714 BNX589714 BXT589714 CHP589714 CRL589714 DBH589714 DLD589714 DUZ589714 EEV589714 EOR589714 EYN589714 FIJ589714 FSF589714 GCB589714 GLX589714 GVT589714 HFP589714 HPL589714 HZH589714 IJD589714 ISZ589714 JCV589714 JMR589714 JWN589714 KGJ589714 KQF589714 LAB589714 LJX589714 LTT589714 MDP589714 MNL589714 MXH589714 NHD589714 NQZ589714 OAV589714 OKR589714 OUN589714 PEJ589714 POF589714 PYB589714 QHX589714 QRT589714 RBP589714 RLL589714 RVH589714 SFD589714 SOZ589714 SYV589714 TIR589714 TSN589714 UCJ589714 UMF589714 UWB589714 VFX589714 VPT589714 VZP589714 WJL589714 WTH589714 H655250 GV655250 QR655250 AAN655250 AKJ655250 AUF655250 BEB655250 BNX655250 BXT655250 CHP655250 CRL655250 DBH655250 DLD655250 DUZ655250 EEV655250 EOR655250 EYN655250 FIJ655250 FSF655250 GCB655250 GLX655250 GVT655250 HFP655250 HPL655250 HZH655250 IJD655250 ISZ655250 JCV655250 JMR655250 JWN655250 KGJ655250 KQF655250 LAB655250 LJX655250 LTT655250 MDP655250 MNL655250 MXH655250 NHD655250 NQZ655250 OAV655250 OKR655250 OUN655250 PEJ655250 POF655250 PYB655250 QHX655250 QRT655250 RBP655250 RLL655250 RVH655250 SFD655250 SOZ655250 SYV655250 TIR655250 TSN655250 UCJ655250 UMF655250 UWB655250 VFX655250 VPT655250 VZP655250 WJL655250 WTH655250 H720786 GV720786 QR720786 AAN720786 AKJ720786 AUF720786 BEB720786 BNX720786 BXT720786 CHP720786 CRL720786 DBH720786 DLD720786 DUZ720786 EEV720786 EOR720786 EYN720786 FIJ720786 FSF720786 GCB720786 GLX720786 GVT720786 HFP720786 HPL720786 HZH720786 IJD720786 ISZ720786 JCV720786 JMR720786 JWN720786 KGJ720786 KQF720786 LAB720786 LJX720786 LTT720786 MDP720786 MNL720786 MXH720786 NHD720786 NQZ720786 OAV720786 OKR720786 OUN720786 PEJ720786 POF720786 PYB720786 QHX720786 QRT720786 RBP720786 RLL720786 RVH720786 SFD720786 SOZ720786 SYV720786 TIR720786 TSN720786 UCJ720786 UMF720786 UWB720786 VFX720786 VPT720786 VZP720786 WJL720786 WTH720786 H786322 GV786322 QR786322 AAN786322 AKJ786322 AUF786322 BEB786322 BNX786322 BXT786322 CHP786322 CRL786322 DBH786322 DLD786322 DUZ786322 EEV786322 EOR786322 EYN786322 FIJ786322 FSF786322 GCB786322 GLX786322 GVT786322 HFP786322 HPL786322 HZH786322 IJD786322 ISZ786322 JCV786322 JMR786322 JWN786322 KGJ786322 KQF786322 LAB786322 LJX786322 LTT786322 MDP786322 MNL786322 MXH786322 NHD786322 NQZ786322 OAV786322 OKR786322 OUN786322 PEJ786322 POF786322 PYB786322 QHX786322 QRT786322 RBP786322 RLL786322 RVH786322 SFD786322 SOZ786322 SYV786322 TIR786322 TSN786322 UCJ786322 UMF786322 UWB786322 VFX786322 VPT786322 VZP786322 WJL786322 WTH786322 H851858 GV851858 QR851858 AAN851858 AKJ851858 AUF851858 BEB851858 BNX851858 BXT851858 CHP851858 CRL851858 DBH851858 DLD851858 DUZ851858 EEV851858 EOR851858 EYN851858 FIJ851858 FSF851858 GCB851858 GLX851858 GVT851858 HFP851858 HPL851858 HZH851858 IJD851858 ISZ851858 JCV851858 JMR851858 JWN851858 KGJ851858 KQF851858 LAB851858 LJX851858 LTT851858 MDP851858 MNL851858 MXH851858 NHD851858 NQZ851858 OAV851858 OKR851858 OUN851858 PEJ851858 POF851858 PYB851858 QHX851858 QRT851858 RBP851858 RLL851858 RVH851858 SFD851858 SOZ851858 SYV851858 TIR851858 TSN851858 UCJ851858 UMF851858 UWB851858 VFX851858 VPT851858 VZP851858 WJL851858 WTH851858 H917394 GV917394 QR917394 AAN917394 AKJ917394 AUF917394 BEB917394 BNX917394 BXT917394 CHP917394 CRL917394 DBH917394 DLD917394 DUZ917394 EEV917394 EOR917394 EYN917394 FIJ917394 FSF917394 GCB917394 GLX917394 GVT917394 HFP917394 HPL917394 HZH917394 IJD917394 ISZ917394 JCV917394 JMR917394 JWN917394 KGJ917394 KQF917394 LAB917394 LJX917394 LTT917394 MDP917394 MNL917394 MXH917394 NHD917394 NQZ917394 OAV917394 OKR917394 OUN917394 PEJ917394 POF917394 PYB917394 QHX917394 QRT917394 RBP917394 RLL917394 RVH917394 SFD917394 SOZ917394 SYV917394 TIR917394 TSN917394 UCJ917394 UMF917394 UWB917394 VFX917394 VPT917394 VZP917394 WJL917394 WTH917394 H982930 GV982930 QR982930 AAN982930 AKJ982930 AUF982930 BEB982930 BNX982930 BXT982930 CHP982930 CRL982930 DBH982930 DLD982930 DUZ982930 EEV982930 EOR982930 EYN982930 FIJ982930 FSF982930 GCB982930 GLX982930 GVT982930 HFP982930 HPL982930 HZH982930 IJD982930 ISZ982930 JCV982930 JMR982930 JWN982930 KGJ982930 KQF982930 LAB982930 LJX982930 LTT982930 MDP982930 MNL982930 MXH982930 NHD982930 NQZ982930 OAV982930 OKR982930 OUN982930 PEJ982930 POF982930 PYB982930 QHX982930 QRT982930 RBP982930 RLL982930 RVH982930 SFD982930 SOZ982930 SYV982930 TIR982930 TSN982930 UCJ982930 UMF982930 UWB982930 VFX982930 VPT982930 VZP982930 WJL982930 WTH982930" xr:uid="{00000000-0002-0000-0200-000003000000}">
      <formula1>prix</formula1>
    </dataValidation>
    <dataValidation type="list" allowBlank="1" showInputMessage="1" showErrorMessage="1" sqref="K65421:K65425 GX65421:GX65425 QT65421:QT65425 AAP65421:AAP65425 AKL65421:AKL65425 AUH65421:AUH65425 BED65421:BED65425 BNZ65421:BNZ65425 BXV65421:BXV65425 CHR65421:CHR65425 CRN65421:CRN65425 DBJ65421:DBJ65425 DLF65421:DLF65425 DVB65421:DVB65425 EEX65421:EEX65425 EOT65421:EOT65425 EYP65421:EYP65425 FIL65421:FIL65425 FSH65421:FSH65425 GCD65421:GCD65425 GLZ65421:GLZ65425 GVV65421:GVV65425 HFR65421:HFR65425 HPN65421:HPN65425 HZJ65421:HZJ65425 IJF65421:IJF65425 ITB65421:ITB65425 JCX65421:JCX65425 JMT65421:JMT65425 JWP65421:JWP65425 KGL65421:KGL65425 KQH65421:KQH65425 LAD65421:LAD65425 LJZ65421:LJZ65425 LTV65421:LTV65425 MDR65421:MDR65425 MNN65421:MNN65425 MXJ65421:MXJ65425 NHF65421:NHF65425 NRB65421:NRB65425 OAX65421:OAX65425 OKT65421:OKT65425 OUP65421:OUP65425 PEL65421:PEL65425 POH65421:POH65425 PYD65421:PYD65425 QHZ65421:QHZ65425 QRV65421:QRV65425 RBR65421:RBR65425 RLN65421:RLN65425 RVJ65421:RVJ65425 SFF65421:SFF65425 SPB65421:SPB65425 SYX65421:SYX65425 TIT65421:TIT65425 TSP65421:TSP65425 UCL65421:UCL65425 UMH65421:UMH65425 UWD65421:UWD65425 VFZ65421:VFZ65425 VPV65421:VPV65425 VZR65421:VZR65425 WJN65421:WJN65425 WTJ65421:WTJ65425 K130957:K130961 GX130957:GX130961 QT130957:QT130961 AAP130957:AAP130961 AKL130957:AKL130961 AUH130957:AUH130961 BED130957:BED130961 BNZ130957:BNZ130961 BXV130957:BXV130961 CHR130957:CHR130961 CRN130957:CRN130961 DBJ130957:DBJ130961 DLF130957:DLF130961 DVB130957:DVB130961 EEX130957:EEX130961 EOT130957:EOT130961 EYP130957:EYP130961 FIL130957:FIL130961 FSH130957:FSH130961 GCD130957:GCD130961 GLZ130957:GLZ130961 GVV130957:GVV130961 HFR130957:HFR130961 HPN130957:HPN130961 HZJ130957:HZJ130961 IJF130957:IJF130961 ITB130957:ITB130961 JCX130957:JCX130961 JMT130957:JMT130961 JWP130957:JWP130961 KGL130957:KGL130961 KQH130957:KQH130961 LAD130957:LAD130961 LJZ130957:LJZ130961 LTV130957:LTV130961 MDR130957:MDR130961 MNN130957:MNN130961 MXJ130957:MXJ130961 NHF130957:NHF130961 NRB130957:NRB130961 OAX130957:OAX130961 OKT130957:OKT130961 OUP130957:OUP130961 PEL130957:PEL130961 POH130957:POH130961 PYD130957:PYD130961 QHZ130957:QHZ130961 QRV130957:QRV130961 RBR130957:RBR130961 RLN130957:RLN130961 RVJ130957:RVJ130961 SFF130957:SFF130961 SPB130957:SPB130961 SYX130957:SYX130961 TIT130957:TIT130961 TSP130957:TSP130961 UCL130957:UCL130961 UMH130957:UMH130961 UWD130957:UWD130961 VFZ130957:VFZ130961 VPV130957:VPV130961 VZR130957:VZR130961 WJN130957:WJN130961 WTJ130957:WTJ130961 K196493:K196497 GX196493:GX196497 QT196493:QT196497 AAP196493:AAP196497 AKL196493:AKL196497 AUH196493:AUH196497 BED196493:BED196497 BNZ196493:BNZ196497 BXV196493:BXV196497 CHR196493:CHR196497 CRN196493:CRN196497 DBJ196493:DBJ196497 DLF196493:DLF196497 DVB196493:DVB196497 EEX196493:EEX196497 EOT196493:EOT196497 EYP196493:EYP196497 FIL196493:FIL196497 FSH196493:FSH196497 GCD196493:GCD196497 GLZ196493:GLZ196497 GVV196493:GVV196497 HFR196493:HFR196497 HPN196493:HPN196497 HZJ196493:HZJ196497 IJF196493:IJF196497 ITB196493:ITB196497 JCX196493:JCX196497 JMT196493:JMT196497 JWP196493:JWP196497 KGL196493:KGL196497 KQH196493:KQH196497 LAD196493:LAD196497 LJZ196493:LJZ196497 LTV196493:LTV196497 MDR196493:MDR196497 MNN196493:MNN196497 MXJ196493:MXJ196497 NHF196493:NHF196497 NRB196493:NRB196497 OAX196493:OAX196497 OKT196493:OKT196497 OUP196493:OUP196497 PEL196493:PEL196497 POH196493:POH196497 PYD196493:PYD196497 QHZ196493:QHZ196497 QRV196493:QRV196497 RBR196493:RBR196497 RLN196493:RLN196497 RVJ196493:RVJ196497 SFF196493:SFF196497 SPB196493:SPB196497 SYX196493:SYX196497 TIT196493:TIT196497 TSP196493:TSP196497 UCL196493:UCL196497 UMH196493:UMH196497 UWD196493:UWD196497 VFZ196493:VFZ196497 VPV196493:VPV196497 VZR196493:VZR196497 WJN196493:WJN196497 WTJ196493:WTJ196497 K262029:K262033 GX262029:GX262033 QT262029:QT262033 AAP262029:AAP262033 AKL262029:AKL262033 AUH262029:AUH262033 BED262029:BED262033 BNZ262029:BNZ262033 BXV262029:BXV262033 CHR262029:CHR262033 CRN262029:CRN262033 DBJ262029:DBJ262033 DLF262029:DLF262033 DVB262029:DVB262033 EEX262029:EEX262033 EOT262029:EOT262033 EYP262029:EYP262033 FIL262029:FIL262033 FSH262029:FSH262033 GCD262029:GCD262033 GLZ262029:GLZ262033 GVV262029:GVV262033 HFR262029:HFR262033 HPN262029:HPN262033 HZJ262029:HZJ262033 IJF262029:IJF262033 ITB262029:ITB262033 JCX262029:JCX262033 JMT262029:JMT262033 JWP262029:JWP262033 KGL262029:KGL262033 KQH262029:KQH262033 LAD262029:LAD262033 LJZ262029:LJZ262033 LTV262029:LTV262033 MDR262029:MDR262033 MNN262029:MNN262033 MXJ262029:MXJ262033 NHF262029:NHF262033 NRB262029:NRB262033 OAX262029:OAX262033 OKT262029:OKT262033 OUP262029:OUP262033 PEL262029:PEL262033 POH262029:POH262033 PYD262029:PYD262033 QHZ262029:QHZ262033 QRV262029:QRV262033 RBR262029:RBR262033 RLN262029:RLN262033 RVJ262029:RVJ262033 SFF262029:SFF262033 SPB262029:SPB262033 SYX262029:SYX262033 TIT262029:TIT262033 TSP262029:TSP262033 UCL262029:UCL262033 UMH262029:UMH262033 UWD262029:UWD262033 VFZ262029:VFZ262033 VPV262029:VPV262033 VZR262029:VZR262033 WJN262029:WJN262033 WTJ262029:WTJ262033 K327565:K327569 GX327565:GX327569 QT327565:QT327569 AAP327565:AAP327569 AKL327565:AKL327569 AUH327565:AUH327569 BED327565:BED327569 BNZ327565:BNZ327569 BXV327565:BXV327569 CHR327565:CHR327569 CRN327565:CRN327569 DBJ327565:DBJ327569 DLF327565:DLF327569 DVB327565:DVB327569 EEX327565:EEX327569 EOT327565:EOT327569 EYP327565:EYP327569 FIL327565:FIL327569 FSH327565:FSH327569 GCD327565:GCD327569 GLZ327565:GLZ327569 GVV327565:GVV327569 HFR327565:HFR327569 HPN327565:HPN327569 HZJ327565:HZJ327569 IJF327565:IJF327569 ITB327565:ITB327569 JCX327565:JCX327569 JMT327565:JMT327569 JWP327565:JWP327569 KGL327565:KGL327569 KQH327565:KQH327569 LAD327565:LAD327569 LJZ327565:LJZ327569 LTV327565:LTV327569 MDR327565:MDR327569 MNN327565:MNN327569 MXJ327565:MXJ327569 NHF327565:NHF327569 NRB327565:NRB327569 OAX327565:OAX327569 OKT327565:OKT327569 OUP327565:OUP327569 PEL327565:PEL327569 POH327565:POH327569 PYD327565:PYD327569 QHZ327565:QHZ327569 QRV327565:QRV327569 RBR327565:RBR327569 RLN327565:RLN327569 RVJ327565:RVJ327569 SFF327565:SFF327569 SPB327565:SPB327569 SYX327565:SYX327569 TIT327565:TIT327569 TSP327565:TSP327569 UCL327565:UCL327569 UMH327565:UMH327569 UWD327565:UWD327569 VFZ327565:VFZ327569 VPV327565:VPV327569 VZR327565:VZR327569 WJN327565:WJN327569 WTJ327565:WTJ327569 K393101:K393105 GX393101:GX393105 QT393101:QT393105 AAP393101:AAP393105 AKL393101:AKL393105 AUH393101:AUH393105 BED393101:BED393105 BNZ393101:BNZ393105 BXV393101:BXV393105 CHR393101:CHR393105 CRN393101:CRN393105 DBJ393101:DBJ393105 DLF393101:DLF393105 DVB393101:DVB393105 EEX393101:EEX393105 EOT393101:EOT393105 EYP393101:EYP393105 FIL393101:FIL393105 FSH393101:FSH393105 GCD393101:GCD393105 GLZ393101:GLZ393105 GVV393101:GVV393105 HFR393101:HFR393105 HPN393101:HPN393105 HZJ393101:HZJ393105 IJF393101:IJF393105 ITB393101:ITB393105 JCX393101:JCX393105 JMT393101:JMT393105 JWP393101:JWP393105 KGL393101:KGL393105 KQH393101:KQH393105 LAD393101:LAD393105 LJZ393101:LJZ393105 LTV393101:LTV393105 MDR393101:MDR393105 MNN393101:MNN393105 MXJ393101:MXJ393105 NHF393101:NHF393105 NRB393101:NRB393105 OAX393101:OAX393105 OKT393101:OKT393105 OUP393101:OUP393105 PEL393101:PEL393105 POH393101:POH393105 PYD393101:PYD393105 QHZ393101:QHZ393105 QRV393101:QRV393105 RBR393101:RBR393105 RLN393101:RLN393105 RVJ393101:RVJ393105 SFF393101:SFF393105 SPB393101:SPB393105 SYX393101:SYX393105 TIT393101:TIT393105 TSP393101:TSP393105 UCL393101:UCL393105 UMH393101:UMH393105 UWD393101:UWD393105 VFZ393101:VFZ393105 VPV393101:VPV393105 VZR393101:VZR393105 WJN393101:WJN393105 WTJ393101:WTJ393105 K458637:K458641 GX458637:GX458641 QT458637:QT458641 AAP458637:AAP458641 AKL458637:AKL458641 AUH458637:AUH458641 BED458637:BED458641 BNZ458637:BNZ458641 BXV458637:BXV458641 CHR458637:CHR458641 CRN458637:CRN458641 DBJ458637:DBJ458641 DLF458637:DLF458641 DVB458637:DVB458641 EEX458637:EEX458641 EOT458637:EOT458641 EYP458637:EYP458641 FIL458637:FIL458641 FSH458637:FSH458641 GCD458637:GCD458641 GLZ458637:GLZ458641 GVV458637:GVV458641 HFR458637:HFR458641 HPN458637:HPN458641 HZJ458637:HZJ458641 IJF458637:IJF458641 ITB458637:ITB458641 JCX458637:JCX458641 JMT458637:JMT458641 JWP458637:JWP458641 KGL458637:KGL458641 KQH458637:KQH458641 LAD458637:LAD458641 LJZ458637:LJZ458641 LTV458637:LTV458641 MDR458637:MDR458641 MNN458637:MNN458641 MXJ458637:MXJ458641 NHF458637:NHF458641 NRB458637:NRB458641 OAX458637:OAX458641 OKT458637:OKT458641 OUP458637:OUP458641 PEL458637:PEL458641 POH458637:POH458641 PYD458637:PYD458641 QHZ458637:QHZ458641 QRV458637:QRV458641 RBR458637:RBR458641 RLN458637:RLN458641 RVJ458637:RVJ458641 SFF458637:SFF458641 SPB458637:SPB458641 SYX458637:SYX458641 TIT458637:TIT458641 TSP458637:TSP458641 UCL458637:UCL458641 UMH458637:UMH458641 UWD458637:UWD458641 VFZ458637:VFZ458641 VPV458637:VPV458641 VZR458637:VZR458641 WJN458637:WJN458641 WTJ458637:WTJ458641 K524173:K524177 GX524173:GX524177 QT524173:QT524177 AAP524173:AAP524177 AKL524173:AKL524177 AUH524173:AUH524177 BED524173:BED524177 BNZ524173:BNZ524177 BXV524173:BXV524177 CHR524173:CHR524177 CRN524173:CRN524177 DBJ524173:DBJ524177 DLF524173:DLF524177 DVB524173:DVB524177 EEX524173:EEX524177 EOT524173:EOT524177 EYP524173:EYP524177 FIL524173:FIL524177 FSH524173:FSH524177 GCD524173:GCD524177 GLZ524173:GLZ524177 GVV524173:GVV524177 HFR524173:HFR524177 HPN524173:HPN524177 HZJ524173:HZJ524177 IJF524173:IJF524177 ITB524173:ITB524177 JCX524173:JCX524177 JMT524173:JMT524177 JWP524173:JWP524177 KGL524173:KGL524177 KQH524173:KQH524177 LAD524173:LAD524177 LJZ524173:LJZ524177 LTV524173:LTV524177 MDR524173:MDR524177 MNN524173:MNN524177 MXJ524173:MXJ524177 NHF524173:NHF524177 NRB524173:NRB524177 OAX524173:OAX524177 OKT524173:OKT524177 OUP524173:OUP524177 PEL524173:PEL524177 POH524173:POH524177 PYD524173:PYD524177 QHZ524173:QHZ524177 QRV524173:QRV524177 RBR524173:RBR524177 RLN524173:RLN524177 RVJ524173:RVJ524177 SFF524173:SFF524177 SPB524173:SPB524177 SYX524173:SYX524177 TIT524173:TIT524177 TSP524173:TSP524177 UCL524173:UCL524177 UMH524173:UMH524177 UWD524173:UWD524177 VFZ524173:VFZ524177 VPV524173:VPV524177 VZR524173:VZR524177 WJN524173:WJN524177 WTJ524173:WTJ524177 K589709:K589713 GX589709:GX589713 QT589709:QT589713 AAP589709:AAP589713 AKL589709:AKL589713 AUH589709:AUH589713 BED589709:BED589713 BNZ589709:BNZ589713 BXV589709:BXV589713 CHR589709:CHR589713 CRN589709:CRN589713 DBJ589709:DBJ589713 DLF589709:DLF589713 DVB589709:DVB589713 EEX589709:EEX589713 EOT589709:EOT589713 EYP589709:EYP589713 FIL589709:FIL589713 FSH589709:FSH589713 GCD589709:GCD589713 GLZ589709:GLZ589713 GVV589709:GVV589713 HFR589709:HFR589713 HPN589709:HPN589713 HZJ589709:HZJ589713 IJF589709:IJF589713 ITB589709:ITB589713 JCX589709:JCX589713 JMT589709:JMT589713 JWP589709:JWP589713 KGL589709:KGL589713 KQH589709:KQH589713 LAD589709:LAD589713 LJZ589709:LJZ589713 LTV589709:LTV589713 MDR589709:MDR589713 MNN589709:MNN589713 MXJ589709:MXJ589713 NHF589709:NHF589713 NRB589709:NRB589713 OAX589709:OAX589713 OKT589709:OKT589713 OUP589709:OUP589713 PEL589709:PEL589713 POH589709:POH589713 PYD589709:PYD589713 QHZ589709:QHZ589713 QRV589709:QRV589713 RBR589709:RBR589713 RLN589709:RLN589713 RVJ589709:RVJ589713 SFF589709:SFF589713 SPB589709:SPB589713 SYX589709:SYX589713 TIT589709:TIT589713 TSP589709:TSP589713 UCL589709:UCL589713 UMH589709:UMH589713 UWD589709:UWD589713 VFZ589709:VFZ589713 VPV589709:VPV589713 VZR589709:VZR589713 WJN589709:WJN589713 WTJ589709:WTJ589713 K655245:K655249 GX655245:GX655249 QT655245:QT655249 AAP655245:AAP655249 AKL655245:AKL655249 AUH655245:AUH655249 BED655245:BED655249 BNZ655245:BNZ655249 BXV655245:BXV655249 CHR655245:CHR655249 CRN655245:CRN655249 DBJ655245:DBJ655249 DLF655245:DLF655249 DVB655245:DVB655249 EEX655245:EEX655249 EOT655245:EOT655249 EYP655245:EYP655249 FIL655245:FIL655249 FSH655245:FSH655249 GCD655245:GCD655249 GLZ655245:GLZ655249 GVV655245:GVV655249 HFR655245:HFR655249 HPN655245:HPN655249 HZJ655245:HZJ655249 IJF655245:IJF655249 ITB655245:ITB655249 JCX655245:JCX655249 JMT655245:JMT655249 JWP655245:JWP655249 KGL655245:KGL655249 KQH655245:KQH655249 LAD655245:LAD655249 LJZ655245:LJZ655249 LTV655245:LTV655249 MDR655245:MDR655249 MNN655245:MNN655249 MXJ655245:MXJ655249 NHF655245:NHF655249 NRB655245:NRB655249 OAX655245:OAX655249 OKT655245:OKT655249 OUP655245:OUP655249 PEL655245:PEL655249 POH655245:POH655249 PYD655245:PYD655249 QHZ655245:QHZ655249 QRV655245:QRV655249 RBR655245:RBR655249 RLN655245:RLN655249 RVJ655245:RVJ655249 SFF655245:SFF655249 SPB655245:SPB655249 SYX655245:SYX655249 TIT655245:TIT655249 TSP655245:TSP655249 UCL655245:UCL655249 UMH655245:UMH655249 UWD655245:UWD655249 VFZ655245:VFZ655249 VPV655245:VPV655249 VZR655245:VZR655249 WJN655245:WJN655249 WTJ655245:WTJ655249 K720781:K720785 GX720781:GX720785 QT720781:QT720785 AAP720781:AAP720785 AKL720781:AKL720785 AUH720781:AUH720785 BED720781:BED720785 BNZ720781:BNZ720785 BXV720781:BXV720785 CHR720781:CHR720785 CRN720781:CRN720785 DBJ720781:DBJ720785 DLF720781:DLF720785 DVB720781:DVB720785 EEX720781:EEX720785 EOT720781:EOT720785 EYP720781:EYP720785 FIL720781:FIL720785 FSH720781:FSH720785 GCD720781:GCD720785 GLZ720781:GLZ720785 GVV720781:GVV720785 HFR720781:HFR720785 HPN720781:HPN720785 HZJ720781:HZJ720785 IJF720781:IJF720785 ITB720781:ITB720785 JCX720781:JCX720785 JMT720781:JMT720785 JWP720781:JWP720785 KGL720781:KGL720785 KQH720781:KQH720785 LAD720781:LAD720785 LJZ720781:LJZ720785 LTV720781:LTV720785 MDR720781:MDR720785 MNN720781:MNN720785 MXJ720781:MXJ720785 NHF720781:NHF720785 NRB720781:NRB720785 OAX720781:OAX720785 OKT720781:OKT720785 OUP720781:OUP720785 PEL720781:PEL720785 POH720781:POH720785 PYD720781:PYD720785 QHZ720781:QHZ720785 QRV720781:QRV720785 RBR720781:RBR720785 RLN720781:RLN720785 RVJ720781:RVJ720785 SFF720781:SFF720785 SPB720781:SPB720785 SYX720781:SYX720785 TIT720781:TIT720785 TSP720781:TSP720785 UCL720781:UCL720785 UMH720781:UMH720785 UWD720781:UWD720785 VFZ720781:VFZ720785 VPV720781:VPV720785 VZR720781:VZR720785 WJN720781:WJN720785 WTJ720781:WTJ720785 K786317:K786321 GX786317:GX786321 QT786317:QT786321 AAP786317:AAP786321 AKL786317:AKL786321 AUH786317:AUH786321 BED786317:BED786321 BNZ786317:BNZ786321 BXV786317:BXV786321 CHR786317:CHR786321 CRN786317:CRN786321 DBJ786317:DBJ786321 DLF786317:DLF786321 DVB786317:DVB786321 EEX786317:EEX786321 EOT786317:EOT786321 EYP786317:EYP786321 FIL786317:FIL786321 FSH786317:FSH786321 GCD786317:GCD786321 GLZ786317:GLZ786321 GVV786317:GVV786321 HFR786317:HFR786321 HPN786317:HPN786321 HZJ786317:HZJ786321 IJF786317:IJF786321 ITB786317:ITB786321 JCX786317:JCX786321 JMT786317:JMT786321 JWP786317:JWP786321 KGL786317:KGL786321 KQH786317:KQH786321 LAD786317:LAD786321 LJZ786317:LJZ786321 LTV786317:LTV786321 MDR786317:MDR786321 MNN786317:MNN786321 MXJ786317:MXJ786321 NHF786317:NHF786321 NRB786317:NRB786321 OAX786317:OAX786321 OKT786317:OKT786321 OUP786317:OUP786321 PEL786317:PEL786321 POH786317:POH786321 PYD786317:PYD786321 QHZ786317:QHZ786321 QRV786317:QRV786321 RBR786317:RBR786321 RLN786317:RLN786321 RVJ786317:RVJ786321 SFF786317:SFF786321 SPB786317:SPB786321 SYX786317:SYX786321 TIT786317:TIT786321 TSP786317:TSP786321 UCL786317:UCL786321 UMH786317:UMH786321 UWD786317:UWD786321 VFZ786317:VFZ786321 VPV786317:VPV786321 VZR786317:VZR786321 WJN786317:WJN786321 WTJ786317:WTJ786321 K851853:K851857 GX851853:GX851857 QT851853:QT851857 AAP851853:AAP851857 AKL851853:AKL851857 AUH851853:AUH851857 BED851853:BED851857 BNZ851853:BNZ851857 BXV851853:BXV851857 CHR851853:CHR851857 CRN851853:CRN851857 DBJ851853:DBJ851857 DLF851853:DLF851857 DVB851853:DVB851857 EEX851853:EEX851857 EOT851853:EOT851857 EYP851853:EYP851857 FIL851853:FIL851857 FSH851853:FSH851857 GCD851853:GCD851857 GLZ851853:GLZ851857 GVV851853:GVV851857 HFR851853:HFR851857 HPN851853:HPN851857 HZJ851853:HZJ851857 IJF851853:IJF851857 ITB851853:ITB851857 JCX851853:JCX851857 JMT851853:JMT851857 JWP851853:JWP851857 KGL851853:KGL851857 KQH851853:KQH851857 LAD851853:LAD851857 LJZ851853:LJZ851857 LTV851853:LTV851857 MDR851853:MDR851857 MNN851853:MNN851857 MXJ851853:MXJ851857 NHF851853:NHF851857 NRB851853:NRB851857 OAX851853:OAX851857 OKT851853:OKT851857 OUP851853:OUP851857 PEL851853:PEL851857 POH851853:POH851857 PYD851853:PYD851857 QHZ851853:QHZ851857 QRV851853:QRV851857 RBR851853:RBR851857 RLN851853:RLN851857 RVJ851853:RVJ851857 SFF851853:SFF851857 SPB851853:SPB851857 SYX851853:SYX851857 TIT851853:TIT851857 TSP851853:TSP851857 UCL851853:UCL851857 UMH851853:UMH851857 UWD851853:UWD851857 VFZ851853:VFZ851857 VPV851853:VPV851857 VZR851853:VZR851857 WJN851853:WJN851857 WTJ851853:WTJ851857 K917389:K917393 GX917389:GX917393 QT917389:QT917393 AAP917389:AAP917393 AKL917389:AKL917393 AUH917389:AUH917393 BED917389:BED917393 BNZ917389:BNZ917393 BXV917389:BXV917393 CHR917389:CHR917393 CRN917389:CRN917393 DBJ917389:DBJ917393 DLF917389:DLF917393 DVB917389:DVB917393 EEX917389:EEX917393 EOT917389:EOT917393 EYP917389:EYP917393 FIL917389:FIL917393 FSH917389:FSH917393 GCD917389:GCD917393 GLZ917389:GLZ917393 GVV917389:GVV917393 HFR917389:HFR917393 HPN917389:HPN917393 HZJ917389:HZJ917393 IJF917389:IJF917393 ITB917389:ITB917393 JCX917389:JCX917393 JMT917389:JMT917393 JWP917389:JWP917393 KGL917389:KGL917393 KQH917389:KQH917393 LAD917389:LAD917393 LJZ917389:LJZ917393 LTV917389:LTV917393 MDR917389:MDR917393 MNN917389:MNN917393 MXJ917389:MXJ917393 NHF917389:NHF917393 NRB917389:NRB917393 OAX917389:OAX917393 OKT917389:OKT917393 OUP917389:OUP917393 PEL917389:PEL917393 POH917389:POH917393 PYD917389:PYD917393 QHZ917389:QHZ917393 QRV917389:QRV917393 RBR917389:RBR917393 RLN917389:RLN917393 RVJ917389:RVJ917393 SFF917389:SFF917393 SPB917389:SPB917393 SYX917389:SYX917393 TIT917389:TIT917393 TSP917389:TSP917393 UCL917389:UCL917393 UMH917389:UMH917393 UWD917389:UWD917393 VFZ917389:VFZ917393 VPV917389:VPV917393 VZR917389:VZR917393 WJN917389:WJN917393 WTJ917389:WTJ917393 K982925:K982929 GX982925:GX982929 QT982925:QT982929 AAP982925:AAP982929 AKL982925:AKL982929 AUH982925:AUH982929 BED982925:BED982929 BNZ982925:BNZ982929 BXV982925:BXV982929 CHR982925:CHR982929 CRN982925:CRN982929 DBJ982925:DBJ982929 DLF982925:DLF982929 DVB982925:DVB982929 EEX982925:EEX982929 EOT982925:EOT982929 EYP982925:EYP982929 FIL982925:FIL982929 FSH982925:FSH982929 GCD982925:GCD982929 GLZ982925:GLZ982929 GVV982925:GVV982929 HFR982925:HFR982929 HPN982925:HPN982929 HZJ982925:HZJ982929 IJF982925:IJF982929 ITB982925:ITB982929 JCX982925:JCX982929 JMT982925:JMT982929 JWP982925:JWP982929 KGL982925:KGL982929 KQH982925:KQH982929 LAD982925:LAD982929 LJZ982925:LJZ982929 LTV982925:LTV982929 MDR982925:MDR982929 MNN982925:MNN982929 MXJ982925:MXJ982929 NHF982925:NHF982929 NRB982925:NRB982929 OAX982925:OAX982929 OKT982925:OKT982929 OUP982925:OUP982929 PEL982925:PEL982929 POH982925:POH982929 PYD982925:PYD982929 QHZ982925:QHZ982929 QRV982925:QRV982929 RBR982925:RBR982929 RLN982925:RLN982929 RVJ982925:RVJ982929 SFF982925:SFF982929 SPB982925:SPB982929 SYX982925:SYX982929 TIT982925:TIT982929 TSP982925:TSP982929 UCL982925:UCL982929 UMH982925:UMH982929 UWD982925:UWD982929 VFZ982925:VFZ982929 VPV982925:VPV982929 VZR982925:VZR982929 WJN982925:WJN982929 WTJ982925:WTJ982929 WRX12 WIB12 VYF12 VOJ12 VEN12 UUR12 UKV12 UAZ12 TRD12 THH12 SXL12 SNP12 SDT12 RTX12 RKB12 RAF12 QQJ12 QGN12 PWR12 PMV12 PCZ12 OTD12 OJH12 NZL12 NPP12 NFT12 MVX12 MMB12 MCF12 LSJ12 LIN12 KYR12 KOV12 KEZ12 JVD12 JLH12 JBL12 IRP12 IHT12 HXX12 HOB12 HEF12 GUJ12 GKN12 GAR12 FQV12 FGZ12 EXD12 ENH12 EDL12 DTP12 DJT12 CZX12 CQB12 CGF12 BWJ12 BMN12 BCR12 ASV12 AIZ12 ZD12 PH12 FL12 WIJ13:WIJ23 VYN13:VYN23 VOR13:VOR23 VEV13:VEV23 UUZ13:UUZ23 ULD13:ULD23 UBH13:UBH23 TRL13:TRL23 THP13:THP23 SXT13:SXT23 SNX13:SNX23 SEB13:SEB23 RUF13:RUF23 RKJ13:RKJ23 RAN13:RAN23 QQR13:QQR23 QGV13:QGV23 PWZ13:PWZ23 PND13:PND23 PDH13:PDH23 OTL13:OTL23 OJP13:OJP23 NZT13:NZT23 NPX13:NPX23 NGB13:NGB23 MWF13:MWF23 MMJ13:MMJ23 MCN13:MCN23 LSR13:LSR23 LIV13:LIV23 KYZ13:KYZ23 KPD13:KPD23 KFH13:KFH23 JVL13:JVL23 JLP13:JLP23 JBT13:JBT23 IRX13:IRX23 IIB13:IIB23 HYF13:HYF23 HOJ13:HOJ23 HEN13:HEN23 GUR13:GUR23 GKV13:GKV23 GAZ13:GAZ23 FRD13:FRD23 FHH13:FHH23 EXL13:EXL23 ENP13:ENP23 EDT13:EDT23 DTX13:DTX23 DKB13:DKB23 DAF13:DAF23 CQJ13:CQJ23 CGN13:CGN23 BWR13:BWR23 BMV13:BMV23 BCZ13:BCZ23 ATD13:ATD23 AJH13:AJH23 ZL13:ZL23 PP13:PP23 FT13:FT23 WSF13:WSF23" xr:uid="{00000000-0002-0000-0200-000004000000}">
      <formula1>duree</formula1>
    </dataValidation>
    <dataValidation type="list" allowBlank="1" showInputMessage="1" showErrorMessage="1" sqref="S12:T23 I12:K23 M12:P23 D12:G23" xr:uid="{AC73ECB1-AE49-4845-B2C2-AFE97004D0A5}">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D002-C28A-49FE-A2BC-587CF3E7094E}">
  <sheetPr>
    <tabColor theme="3" tint="-0.249977111117893"/>
  </sheetPr>
  <dimension ref="A1:B18"/>
  <sheetViews>
    <sheetView workbookViewId="0">
      <selection activeCell="B9" sqref="B9"/>
    </sheetView>
  </sheetViews>
  <sheetFormatPr baseColWidth="10" defaultRowHeight="14.5" x14ac:dyDescent="0.35"/>
  <cols>
    <col min="1" max="1" width="29.1796875" bestFit="1" customWidth="1"/>
    <col min="2" max="2" width="24" bestFit="1" customWidth="1"/>
    <col min="3" max="3" width="23.54296875" bestFit="1" customWidth="1"/>
  </cols>
  <sheetData>
    <row r="1" spans="1:2" x14ac:dyDescent="0.35">
      <c r="A1" s="29" t="s">
        <v>50</v>
      </c>
      <c r="B1" t="s">
        <v>92</v>
      </c>
    </row>
    <row r="3" spans="1:2" x14ac:dyDescent="0.35">
      <c r="A3" s="29" t="s">
        <v>66</v>
      </c>
      <c r="B3" t="s">
        <v>91</v>
      </c>
    </row>
    <row r="4" spans="1:2" x14ac:dyDescent="0.35">
      <c r="A4" s="30" t="s">
        <v>68</v>
      </c>
    </row>
    <row r="15" spans="1:2" x14ac:dyDescent="0.35">
      <c r="A15" s="29" t="s">
        <v>50</v>
      </c>
      <c r="B15" t="s">
        <v>92</v>
      </c>
    </row>
    <row r="17" spans="1:2" x14ac:dyDescent="0.35">
      <c r="A17" s="29" t="s">
        <v>66</v>
      </c>
      <c r="B17" t="s">
        <v>91</v>
      </c>
    </row>
    <row r="18" spans="1:2" x14ac:dyDescent="0.35">
      <c r="A18" s="30" t="s">
        <v>68</v>
      </c>
    </row>
  </sheetData>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D27"/>
  <sheetViews>
    <sheetView zoomScaleNormal="100" workbookViewId="0">
      <selection activeCell="B23" sqref="B23"/>
    </sheetView>
  </sheetViews>
  <sheetFormatPr baseColWidth="10" defaultColWidth="11.453125" defaultRowHeight="14.5" x14ac:dyDescent="0.35"/>
  <cols>
    <col min="1" max="1" width="39" style="2" customWidth="1"/>
    <col min="2" max="2" width="61" style="2" customWidth="1"/>
    <col min="3" max="3" width="24" style="2" customWidth="1"/>
    <col min="4" max="4" width="74.7265625" style="2" customWidth="1"/>
    <col min="5" max="5" width="20.453125" style="2" customWidth="1"/>
    <col min="6" max="16384" width="11.453125" style="2"/>
  </cols>
  <sheetData>
    <row r="1" spans="1:4" ht="25.5" customHeight="1" thickBot="1" x14ac:dyDescent="0.4">
      <c r="A1" s="25" t="s">
        <v>27</v>
      </c>
      <c r="B1" s="25" t="s">
        <v>28</v>
      </c>
      <c r="C1" s="123" t="s">
        <v>96</v>
      </c>
      <c r="D1" s="26" t="s">
        <v>8</v>
      </c>
    </row>
    <row r="2" spans="1:4" ht="28" x14ac:dyDescent="0.35">
      <c r="A2" s="174" t="s">
        <v>133</v>
      </c>
      <c r="B2" s="127" t="s">
        <v>26</v>
      </c>
      <c r="C2" s="128" t="s">
        <v>85</v>
      </c>
      <c r="D2" s="135" t="s">
        <v>29</v>
      </c>
    </row>
    <row r="3" spans="1:4" ht="28" x14ac:dyDescent="0.35">
      <c r="A3" s="256" t="s">
        <v>134</v>
      </c>
      <c r="B3" s="19" t="s">
        <v>98</v>
      </c>
      <c r="C3" s="130" t="s">
        <v>86</v>
      </c>
      <c r="D3" s="136" t="s">
        <v>30</v>
      </c>
    </row>
    <row r="4" spans="1:4" ht="36" customHeight="1" x14ac:dyDescent="0.35">
      <c r="A4" s="257"/>
      <c r="B4" s="129" t="s">
        <v>37</v>
      </c>
      <c r="C4" s="130" t="s">
        <v>87</v>
      </c>
      <c r="D4" s="136" t="s">
        <v>33</v>
      </c>
    </row>
    <row r="5" spans="1:4" ht="28.5" customHeight="1" x14ac:dyDescent="0.35">
      <c r="A5" s="251" t="s">
        <v>135</v>
      </c>
      <c r="B5" s="131" t="s">
        <v>38</v>
      </c>
      <c r="C5" s="132" t="s">
        <v>88</v>
      </c>
      <c r="D5" s="137" t="s">
        <v>31</v>
      </c>
    </row>
    <row r="6" spans="1:4" ht="42" x14ac:dyDescent="0.35">
      <c r="A6" s="252"/>
      <c r="B6" s="131" t="s">
        <v>34</v>
      </c>
      <c r="C6" s="132" t="s">
        <v>89</v>
      </c>
      <c r="D6" s="137" t="s">
        <v>32</v>
      </c>
    </row>
    <row r="7" spans="1:4" ht="28" x14ac:dyDescent="0.35">
      <c r="A7" s="258" t="s">
        <v>136</v>
      </c>
      <c r="B7" s="133" t="s">
        <v>162</v>
      </c>
      <c r="C7" s="134" t="s">
        <v>90</v>
      </c>
      <c r="D7" s="138" t="s">
        <v>39</v>
      </c>
    </row>
    <row r="8" spans="1:4" ht="42" x14ac:dyDescent="0.35">
      <c r="A8" s="259"/>
      <c r="B8" s="133" t="s">
        <v>160</v>
      </c>
      <c r="C8" s="134" t="s">
        <v>157</v>
      </c>
      <c r="D8" s="138" t="s">
        <v>40</v>
      </c>
    </row>
    <row r="9" spans="1:4" ht="34.9" customHeight="1" x14ac:dyDescent="0.35">
      <c r="A9" s="259" t="s">
        <v>137</v>
      </c>
      <c r="B9" s="133" t="s">
        <v>161</v>
      </c>
      <c r="C9" s="134" t="s">
        <v>158</v>
      </c>
      <c r="D9" s="138" t="s">
        <v>41</v>
      </c>
    </row>
    <row r="10" spans="1:4" ht="38.5" customHeight="1" x14ac:dyDescent="0.35">
      <c r="A10" s="260"/>
      <c r="B10" s="133" t="s">
        <v>163</v>
      </c>
      <c r="C10" s="134" t="s">
        <v>159</v>
      </c>
      <c r="D10" s="138" t="s">
        <v>47</v>
      </c>
    </row>
    <row r="11" spans="1:4" ht="28" x14ac:dyDescent="0.35">
      <c r="A11" s="253" t="s">
        <v>138</v>
      </c>
      <c r="B11" s="139" t="s">
        <v>139</v>
      </c>
      <c r="C11" s="140"/>
      <c r="D11" s="141" t="s">
        <v>42</v>
      </c>
    </row>
    <row r="12" spans="1:4" ht="27.65" customHeight="1" x14ac:dyDescent="0.35">
      <c r="A12" s="254"/>
      <c r="B12" s="139" t="s">
        <v>140</v>
      </c>
      <c r="C12" s="140"/>
      <c r="D12" s="141" t="s">
        <v>43</v>
      </c>
    </row>
    <row r="13" spans="1:4" x14ac:dyDescent="0.35">
      <c r="A13" s="255"/>
      <c r="B13" s="139" t="s">
        <v>141</v>
      </c>
      <c r="C13" s="140"/>
      <c r="D13" s="141" t="s">
        <v>44</v>
      </c>
    </row>
    <row r="14" spans="1:4" x14ac:dyDescent="0.35">
      <c r="A14" s="175" t="s">
        <v>35</v>
      </c>
      <c r="B14" s="142" t="s">
        <v>35</v>
      </c>
      <c r="C14" s="143"/>
      <c r="D14" s="144" t="s">
        <v>151</v>
      </c>
    </row>
    <row r="15" spans="1:4" ht="28" x14ac:dyDescent="0.35">
      <c r="A15" s="18" t="s">
        <v>149</v>
      </c>
      <c r="B15" s="145" t="s">
        <v>152</v>
      </c>
      <c r="C15" s="146"/>
      <c r="D15" s="144" t="s">
        <v>150</v>
      </c>
    </row>
    <row r="16" spans="1:4" ht="14.5" customHeight="1" x14ac:dyDescent="0.35">
      <c r="A16" s="18" t="s">
        <v>36</v>
      </c>
      <c r="B16" s="145" t="s">
        <v>36</v>
      </c>
      <c r="C16" s="146"/>
      <c r="D16" s="144" t="s">
        <v>48</v>
      </c>
    </row>
    <row r="17" spans="1:4" ht="15" thickBot="1" x14ac:dyDescent="0.4">
      <c r="A17" s="147" t="s">
        <v>6</v>
      </c>
      <c r="B17" s="148" t="s">
        <v>6</v>
      </c>
      <c r="C17" s="149"/>
      <c r="D17" s="150" t="s">
        <v>24</v>
      </c>
    </row>
    <row r="21" spans="1:4" ht="14.5" customHeight="1" x14ac:dyDescent="0.35"/>
    <row r="22" spans="1:4" ht="25.9" customHeight="1" x14ac:dyDescent="0.35"/>
    <row r="23" spans="1:4" ht="48.65" customHeight="1" x14ac:dyDescent="0.35"/>
    <row r="24" spans="1:4" ht="51" customHeight="1" x14ac:dyDescent="0.35"/>
    <row r="25" spans="1:4" ht="73.150000000000006" customHeight="1" x14ac:dyDescent="0.35"/>
    <row r="26" spans="1:4" ht="41.5" customHeight="1" x14ac:dyDescent="0.35"/>
    <row r="27" spans="1:4" ht="20.5" customHeight="1" x14ac:dyDescent="0.35">
      <c r="A27" s="124" t="s">
        <v>97</v>
      </c>
    </row>
  </sheetData>
  <mergeCells count="5">
    <mergeCell ref="A5:A6"/>
    <mergeCell ref="A11:A13"/>
    <mergeCell ref="A3:A4"/>
    <mergeCell ref="A7:A8"/>
    <mergeCell ref="A9:A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theme="3" tint="-0.249977111117893"/>
  </sheetPr>
  <dimension ref="A1:E28"/>
  <sheetViews>
    <sheetView tabSelected="1" workbookViewId="0">
      <selection activeCell="C2" sqref="C2"/>
    </sheetView>
  </sheetViews>
  <sheetFormatPr baseColWidth="10" defaultRowHeight="14.5" x14ac:dyDescent="0.35"/>
  <cols>
    <col min="1" max="1" width="34.54296875" customWidth="1"/>
    <col min="2" max="2" width="32.81640625" customWidth="1"/>
    <col min="3" max="3" width="14" customWidth="1"/>
    <col min="4" max="4" width="17.7265625" customWidth="1"/>
  </cols>
  <sheetData>
    <row r="1" spans="1:5" ht="27" customHeight="1" thickBot="1" x14ac:dyDescent="0.4">
      <c r="A1" s="27" t="s">
        <v>3</v>
      </c>
      <c r="B1" s="28" t="s">
        <v>65</v>
      </c>
      <c r="C1" s="34" t="s">
        <v>169</v>
      </c>
      <c r="E1" s="1"/>
    </row>
    <row r="2" spans="1:5" ht="19.899999999999999" customHeight="1" x14ac:dyDescent="0.35">
      <c r="A2" s="156" t="s">
        <v>164</v>
      </c>
      <c r="B2" s="20">
        <v>0.28000000000000003</v>
      </c>
    </row>
    <row r="3" spans="1:5" ht="19.899999999999999" customHeight="1" x14ac:dyDescent="0.35">
      <c r="A3" s="157" t="s">
        <v>165</v>
      </c>
      <c r="B3" s="21">
        <v>0.41</v>
      </c>
    </row>
    <row r="4" spans="1:5" ht="19.899999999999999" customHeight="1" x14ac:dyDescent="0.35">
      <c r="A4" s="157" t="s">
        <v>166</v>
      </c>
      <c r="B4" s="21">
        <v>0.19</v>
      </c>
    </row>
    <row r="5" spans="1:5" ht="19.899999999999999" customHeight="1" x14ac:dyDescent="0.35">
      <c r="A5" s="157" t="s">
        <v>124</v>
      </c>
      <c r="B5" s="21">
        <v>0.37</v>
      </c>
    </row>
    <row r="6" spans="1:5" ht="19.899999999999999" customHeight="1" x14ac:dyDescent="0.35">
      <c r="A6" s="159" t="s">
        <v>4</v>
      </c>
      <c r="B6" s="21">
        <v>0.13</v>
      </c>
    </row>
    <row r="7" spans="1:5" ht="19.899999999999999" customHeight="1" x14ac:dyDescent="0.35">
      <c r="A7" s="160" t="s">
        <v>125</v>
      </c>
      <c r="B7" s="21">
        <v>0.56999999999999995</v>
      </c>
      <c r="C7" s="22"/>
      <c r="D7" s="22"/>
    </row>
    <row r="8" spans="1:5" ht="19.899999999999999" customHeight="1" x14ac:dyDescent="0.35">
      <c r="A8" s="160" t="s">
        <v>126</v>
      </c>
      <c r="B8" s="21">
        <v>0.43</v>
      </c>
      <c r="C8" s="22"/>
      <c r="D8" s="22"/>
    </row>
    <row r="9" spans="1:5" ht="19.899999999999999" customHeight="1" x14ac:dyDescent="0.35">
      <c r="A9" s="159" t="s">
        <v>127</v>
      </c>
      <c r="B9" s="21">
        <v>0.44</v>
      </c>
      <c r="C9" s="22"/>
      <c r="D9" s="22"/>
    </row>
    <row r="10" spans="1:5" ht="19.899999999999999" customHeight="1" x14ac:dyDescent="0.35">
      <c r="A10" s="157" t="s">
        <v>167</v>
      </c>
      <c r="B10" s="21">
        <v>0.43</v>
      </c>
      <c r="C10" s="22"/>
      <c r="D10" s="22"/>
    </row>
    <row r="11" spans="1:5" ht="19.899999999999999" customHeight="1" x14ac:dyDescent="0.35">
      <c r="A11" s="160" t="s">
        <v>128</v>
      </c>
      <c r="B11" s="21">
        <v>0.38</v>
      </c>
      <c r="C11" s="22"/>
      <c r="D11" s="22"/>
    </row>
    <row r="12" spans="1:5" ht="19.899999999999999" customHeight="1" x14ac:dyDescent="0.35">
      <c r="A12" s="157" t="s">
        <v>168</v>
      </c>
      <c r="B12" s="21">
        <v>0.22</v>
      </c>
      <c r="C12" s="22"/>
      <c r="D12" s="22"/>
    </row>
    <row r="13" spans="1:5" ht="19.899999999999999" customHeight="1" x14ac:dyDescent="0.35">
      <c r="A13" s="160" t="s">
        <v>129</v>
      </c>
      <c r="B13" s="21">
        <v>0.34</v>
      </c>
      <c r="C13" s="22"/>
      <c r="D13" s="22"/>
    </row>
    <row r="14" spans="1:5" ht="19.899999999999999" customHeight="1" x14ac:dyDescent="0.35">
      <c r="A14" s="158" t="s">
        <v>49</v>
      </c>
      <c r="B14" s="21">
        <v>0.35</v>
      </c>
      <c r="C14" s="22"/>
      <c r="D14" s="22"/>
    </row>
    <row r="15" spans="1:5" ht="19.899999999999999" customHeight="1" x14ac:dyDescent="0.35">
      <c r="A15" s="161" t="s">
        <v>5</v>
      </c>
      <c r="B15" s="21">
        <v>1</v>
      </c>
      <c r="C15" s="22"/>
      <c r="D15" s="22"/>
    </row>
    <row r="16" spans="1:5" ht="19.899999999999999" customHeight="1" thickBot="1" x14ac:dyDescent="0.4">
      <c r="A16" s="23"/>
      <c r="B16" s="24"/>
      <c r="C16" s="22"/>
      <c r="D16" s="22"/>
    </row>
    <row r="17" spans="1:4" x14ac:dyDescent="0.35">
      <c r="C17" s="10"/>
      <c r="D17" s="10"/>
    </row>
    <row r="18" spans="1:4" x14ac:dyDescent="0.35">
      <c r="A18" s="14"/>
      <c r="D18" s="10"/>
    </row>
    <row r="19" spans="1:4" x14ac:dyDescent="0.35">
      <c r="D19" s="10"/>
    </row>
    <row r="20" spans="1:4" x14ac:dyDescent="0.35">
      <c r="D20" s="10"/>
    </row>
    <row r="21" spans="1:4" x14ac:dyDescent="0.35">
      <c r="A21" s="12"/>
      <c r="B21" s="12"/>
      <c r="C21" s="12"/>
      <c r="D21" s="10"/>
    </row>
    <row r="22" spans="1:4" x14ac:dyDescent="0.35">
      <c r="D22" s="10"/>
    </row>
    <row r="23" spans="1:4" x14ac:dyDescent="0.35">
      <c r="D23" s="10"/>
    </row>
    <row r="24" spans="1:4" x14ac:dyDescent="0.35">
      <c r="D24" s="10"/>
    </row>
    <row r="28" spans="1:4" s="12" customFormat="1" x14ac:dyDescent="0.35">
      <c r="A28"/>
      <c r="B28"/>
      <c r="C28"/>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CA456-3197-4CFD-949F-65B21F25854B}">
  <sheetPr>
    <tabColor theme="3" tint="-0.249977111117893"/>
  </sheetPr>
  <dimension ref="A1:U24"/>
  <sheetViews>
    <sheetView workbookViewId="0">
      <selection activeCell="H12" sqref="H12"/>
    </sheetView>
  </sheetViews>
  <sheetFormatPr baseColWidth="10" defaultRowHeight="14.5" x14ac:dyDescent="0.35"/>
  <cols>
    <col min="1" max="1" width="15.26953125" customWidth="1"/>
    <col min="2" max="2" width="16.26953125" customWidth="1"/>
    <col min="3" max="3" width="14.26953125" customWidth="1"/>
    <col min="4" max="4" width="23.26953125" customWidth="1"/>
    <col min="5" max="5" width="17.54296875" customWidth="1"/>
    <col min="6" max="6" width="20.26953125" customWidth="1"/>
    <col min="7" max="7" width="33.1796875" customWidth="1"/>
    <col min="8" max="8" width="17.1796875" customWidth="1"/>
    <col min="9" max="9" width="20.81640625" customWidth="1"/>
    <col min="10" max="10" width="14.7265625" customWidth="1"/>
    <col min="11" max="11" width="25.81640625" customWidth="1"/>
    <col min="18" max="18" width="32.1796875" customWidth="1"/>
    <col min="21" max="21" width="15" customWidth="1"/>
  </cols>
  <sheetData>
    <row r="1" spans="1:21" ht="77.5" customHeight="1" x14ac:dyDescent="0.35">
      <c r="A1" s="151" t="s">
        <v>101</v>
      </c>
      <c r="B1" s="152" t="s">
        <v>102</v>
      </c>
      <c r="C1" s="152" t="s">
        <v>103</v>
      </c>
      <c r="D1" s="152" t="s">
        <v>104</v>
      </c>
      <c r="E1" s="152" t="s">
        <v>105</v>
      </c>
      <c r="F1" s="152" t="s">
        <v>106</v>
      </c>
      <c r="G1" s="152" t="s">
        <v>107</v>
      </c>
      <c r="H1" s="152" t="s">
        <v>108</v>
      </c>
      <c r="I1" s="152" t="s">
        <v>109</v>
      </c>
      <c r="J1" s="152" t="s">
        <v>110</v>
      </c>
      <c r="K1" s="152" t="s">
        <v>111</v>
      </c>
      <c r="L1" s="153" t="s">
        <v>112</v>
      </c>
      <c r="M1" s="153" t="s">
        <v>113</v>
      </c>
      <c r="N1" s="152" t="s">
        <v>114</v>
      </c>
      <c r="O1" s="152" t="s">
        <v>115</v>
      </c>
      <c r="P1" s="154" t="s">
        <v>116</v>
      </c>
      <c r="Q1" s="153" t="s">
        <v>117</v>
      </c>
      <c r="R1" s="152" t="s">
        <v>118</v>
      </c>
      <c r="S1" s="155" t="s">
        <v>119</v>
      </c>
      <c r="T1" s="155" t="s">
        <v>120</v>
      </c>
      <c r="U1" s="155" t="s">
        <v>121</v>
      </c>
    </row>
    <row r="2" spans="1:21" s="167" customFormat="1" x14ac:dyDescent="0.35">
      <c r="A2" s="165"/>
      <c r="B2" s="165"/>
      <c r="C2" s="165"/>
      <c r="D2" s="166" t="str">
        <f>IF('Plan d''appro'!C16="","",'Plan d''appro'!C16)</f>
        <v/>
      </c>
      <c r="E2" s="166" t="e">
        <f>IF('Plan d''appro'!#REF!="","",'Plan d''appro'!#REF!)</f>
        <v>#REF!</v>
      </c>
      <c r="F2" s="167" t="str">
        <f>IF('Plan d''appro'!C17="","",'Plan d''appro'!C17)</f>
        <v/>
      </c>
      <c r="G2" s="167" t="str">
        <f>IF('Plan d''appro'!C18="","",'Plan d''appro'!C18)</f>
        <v/>
      </c>
      <c r="H2" s="168">
        <f>'Plan d''appro'!B33</f>
        <v>0</v>
      </c>
      <c r="I2" s="167">
        <f>'Plan d''appro'!A33</f>
        <v>0</v>
      </c>
      <c r="J2" s="165"/>
      <c r="K2" s="167">
        <f>'Plan d''appro'!D33</f>
        <v>0</v>
      </c>
      <c r="L2" s="166">
        <f>'Plan d''appro'!E33</f>
        <v>0</v>
      </c>
      <c r="M2" s="166" t="str">
        <f>'Plan d''appro'!H33</f>
        <v/>
      </c>
      <c r="N2" s="166">
        <f>'Plan d''appro'!F33</f>
        <v>0</v>
      </c>
      <c r="O2" s="167" t="str">
        <f>IF(N2="Oui",L2,"")</f>
        <v/>
      </c>
      <c r="P2" s="169" t="str">
        <f>IF('Plan d''appro'!L33="","",'Plan d''appro'!L33)</f>
        <v/>
      </c>
      <c r="Q2" s="180" t="str">
        <f>IF('Plan d''appro'!M33="","",'Plan d''appro'!M33)</f>
        <v/>
      </c>
      <c r="S2" s="165"/>
      <c r="T2" s="12" t="str">
        <f>IF('Plan d''appro'!C19="","",'Plan d''appro'!C19)</f>
        <v/>
      </c>
      <c r="U2" s="12" t="str">
        <f>IF('Plan d''appro'!C20="","",'Plan d''appro'!C20)</f>
        <v/>
      </c>
    </row>
    <row r="3" spans="1:21" x14ac:dyDescent="0.35">
      <c r="A3" s="164"/>
      <c r="B3" s="164"/>
      <c r="C3" s="164"/>
      <c r="D3" s="166" t="str">
        <f>D2</f>
        <v/>
      </c>
      <c r="E3" s="166" t="e">
        <f t="shared" ref="E3:G3" si="0">E2</f>
        <v>#REF!</v>
      </c>
      <c r="F3" s="166" t="str">
        <f t="shared" si="0"/>
        <v/>
      </c>
      <c r="G3" s="166" t="str">
        <f t="shared" si="0"/>
        <v/>
      </c>
      <c r="H3" s="168">
        <f>'Plan d''appro'!B34</f>
        <v>0</v>
      </c>
      <c r="I3" s="167">
        <f>'Plan d''appro'!A34</f>
        <v>0</v>
      </c>
      <c r="J3" s="164"/>
      <c r="K3" s="167">
        <f>'Plan d''appro'!D34</f>
        <v>0</v>
      </c>
      <c r="L3" s="167">
        <f>'Plan d''appro'!E34</f>
        <v>0</v>
      </c>
      <c r="M3" s="166" t="str">
        <f>'Plan d''appro'!H34</f>
        <v/>
      </c>
      <c r="N3" s="166">
        <f>'Plan d''appro'!F34</f>
        <v>0</v>
      </c>
      <c r="O3" s="167" t="str">
        <f t="shared" ref="O3:O20" si="1">IF(N3="Oui",L3,"")</f>
        <v/>
      </c>
      <c r="P3" s="169" t="str">
        <f>IF('Plan d''appro'!L34="","",'Plan d''appro'!L34)</f>
        <v/>
      </c>
      <c r="Q3" s="180" t="str">
        <f>IF('Plan d''appro'!M34="","",'Plan d''appro'!M34)</f>
        <v/>
      </c>
      <c r="S3" s="164"/>
      <c r="T3" s="10" t="str">
        <f>T2</f>
        <v/>
      </c>
      <c r="U3" s="10" t="str">
        <f>U2</f>
        <v/>
      </c>
    </row>
    <row r="4" spans="1:21" x14ac:dyDescent="0.35">
      <c r="A4" s="164"/>
      <c r="B4" s="164"/>
      <c r="C4" s="164"/>
      <c r="D4" s="166" t="str">
        <f t="shared" ref="D4:D20" si="2">D3</f>
        <v/>
      </c>
      <c r="E4" s="166" t="e">
        <f t="shared" ref="E4:E20" si="3">E3</f>
        <v>#REF!</v>
      </c>
      <c r="F4" s="166" t="str">
        <f t="shared" ref="F4:F20" si="4">F3</f>
        <v/>
      </c>
      <c r="G4" s="166" t="str">
        <f t="shared" ref="G4:G20" si="5">G3</f>
        <v/>
      </c>
      <c r="H4" s="168">
        <f>'Plan d''appro'!B35</f>
        <v>0</v>
      </c>
      <c r="I4" s="167">
        <f>'Plan d''appro'!A35</f>
        <v>0</v>
      </c>
      <c r="J4" s="164"/>
      <c r="K4" s="167">
        <f>'Plan d''appro'!D35</f>
        <v>0</v>
      </c>
      <c r="L4" s="167">
        <f>'Plan d''appro'!E35</f>
        <v>0</v>
      </c>
      <c r="M4" s="166" t="str">
        <f>'Plan d''appro'!H35</f>
        <v/>
      </c>
      <c r="N4" s="166">
        <f>'Plan d''appro'!F35</f>
        <v>0</v>
      </c>
      <c r="O4" s="167" t="str">
        <f t="shared" si="1"/>
        <v/>
      </c>
      <c r="P4" s="169" t="str">
        <f>IF('Plan d''appro'!L35="","",'Plan d''appro'!L35)</f>
        <v/>
      </c>
      <c r="Q4" s="180" t="str">
        <f>IF('Plan d''appro'!M35="","",'Plan d''appro'!M35)</f>
        <v/>
      </c>
      <c r="S4" s="164"/>
      <c r="T4" s="10" t="str">
        <f t="shared" ref="T4:T20" si="6">T3</f>
        <v/>
      </c>
      <c r="U4" s="10" t="str">
        <f t="shared" ref="U4:U20" si="7">U3</f>
        <v/>
      </c>
    </row>
    <row r="5" spans="1:21" x14ac:dyDescent="0.35">
      <c r="A5" s="164"/>
      <c r="B5" s="164"/>
      <c r="C5" s="164"/>
      <c r="D5" s="166" t="str">
        <f t="shared" si="2"/>
        <v/>
      </c>
      <c r="E5" s="166" t="e">
        <f t="shared" si="3"/>
        <v>#REF!</v>
      </c>
      <c r="F5" s="166" t="str">
        <f t="shared" si="4"/>
        <v/>
      </c>
      <c r="G5" s="166" t="str">
        <f t="shared" si="5"/>
        <v/>
      </c>
      <c r="H5" s="168">
        <f>'Plan d''appro'!B36</f>
        <v>0</v>
      </c>
      <c r="I5" s="167">
        <f>'Plan d''appro'!A36</f>
        <v>0</v>
      </c>
      <c r="J5" s="164"/>
      <c r="K5" s="167">
        <f>'Plan d''appro'!D36</f>
        <v>0</v>
      </c>
      <c r="L5" s="167">
        <f>'Plan d''appro'!E36</f>
        <v>0</v>
      </c>
      <c r="M5" s="166" t="str">
        <f>'Plan d''appro'!H36</f>
        <v/>
      </c>
      <c r="N5" s="166">
        <f>'Plan d''appro'!F36</f>
        <v>0</v>
      </c>
      <c r="O5" s="167" t="str">
        <f t="shared" si="1"/>
        <v/>
      </c>
      <c r="P5" s="169" t="str">
        <f>IF('Plan d''appro'!L36="","",'Plan d''appro'!L36)</f>
        <v/>
      </c>
      <c r="Q5" s="180" t="str">
        <f>IF('Plan d''appro'!M36="","",'Plan d''appro'!M36)</f>
        <v/>
      </c>
      <c r="S5" s="164"/>
      <c r="T5" s="10" t="str">
        <f t="shared" si="6"/>
        <v/>
      </c>
      <c r="U5" s="10" t="str">
        <f t="shared" si="7"/>
        <v/>
      </c>
    </row>
    <row r="6" spans="1:21" x14ac:dyDescent="0.35">
      <c r="A6" s="164"/>
      <c r="B6" s="164"/>
      <c r="C6" s="164"/>
      <c r="D6" s="166" t="str">
        <f t="shared" si="2"/>
        <v/>
      </c>
      <c r="E6" s="166" t="e">
        <f t="shared" si="3"/>
        <v>#REF!</v>
      </c>
      <c r="F6" s="166" t="str">
        <f t="shared" si="4"/>
        <v/>
      </c>
      <c r="G6" s="166" t="str">
        <f t="shared" si="5"/>
        <v/>
      </c>
      <c r="H6" s="168">
        <f>'Plan d''appro'!B37</f>
        <v>0</v>
      </c>
      <c r="I6" s="167">
        <f>'Plan d''appro'!A37</f>
        <v>0</v>
      </c>
      <c r="J6" s="164"/>
      <c r="K6" s="167">
        <f>'Plan d''appro'!D37</f>
        <v>0</v>
      </c>
      <c r="L6" s="167">
        <f>'Plan d''appro'!E37</f>
        <v>0</v>
      </c>
      <c r="M6" s="166" t="str">
        <f>'Plan d''appro'!H37</f>
        <v/>
      </c>
      <c r="N6" s="166">
        <f>'Plan d''appro'!F37</f>
        <v>0</v>
      </c>
      <c r="O6" s="167" t="str">
        <f t="shared" si="1"/>
        <v/>
      </c>
      <c r="P6" s="169" t="str">
        <f>IF('Plan d''appro'!L37="","",'Plan d''appro'!L37)</f>
        <v/>
      </c>
      <c r="Q6" s="180" t="str">
        <f>IF('Plan d''appro'!M37="","",'Plan d''appro'!M37)</f>
        <v/>
      </c>
      <c r="S6" s="164"/>
      <c r="T6" s="10" t="str">
        <f t="shared" si="6"/>
        <v/>
      </c>
      <c r="U6" s="10" t="str">
        <f t="shared" si="7"/>
        <v/>
      </c>
    </row>
    <row r="7" spans="1:21" x14ac:dyDescent="0.35">
      <c r="A7" s="164"/>
      <c r="B7" s="164"/>
      <c r="C7" s="164"/>
      <c r="D7" s="166" t="str">
        <f t="shared" si="2"/>
        <v/>
      </c>
      <c r="E7" s="166" t="e">
        <f t="shared" si="3"/>
        <v>#REF!</v>
      </c>
      <c r="F7" s="166" t="str">
        <f t="shared" si="4"/>
        <v/>
      </c>
      <c r="G7" s="166" t="str">
        <f t="shared" si="5"/>
        <v/>
      </c>
      <c r="H7" s="168">
        <f>'Plan d''appro'!B38</f>
        <v>0</v>
      </c>
      <c r="I7" s="167">
        <f>'Plan d''appro'!A38</f>
        <v>0</v>
      </c>
      <c r="J7" s="164"/>
      <c r="K7" s="167">
        <f>'Plan d''appro'!D38</f>
        <v>0</v>
      </c>
      <c r="L7" s="167">
        <f>'Plan d''appro'!E38</f>
        <v>0</v>
      </c>
      <c r="M7" s="166" t="str">
        <f>'Plan d''appro'!H38</f>
        <v/>
      </c>
      <c r="N7" s="166">
        <f>'Plan d''appro'!F38</f>
        <v>0</v>
      </c>
      <c r="O7" s="167" t="str">
        <f t="shared" si="1"/>
        <v/>
      </c>
      <c r="P7" s="169" t="str">
        <f>IF('Plan d''appro'!L38="","",'Plan d''appro'!L38)</f>
        <v/>
      </c>
      <c r="Q7" s="180" t="str">
        <f>IF('Plan d''appro'!M38="","",'Plan d''appro'!M38)</f>
        <v/>
      </c>
      <c r="S7" s="164"/>
      <c r="T7" s="10" t="str">
        <f t="shared" si="6"/>
        <v/>
      </c>
      <c r="U7" s="10" t="str">
        <f t="shared" si="7"/>
        <v/>
      </c>
    </row>
    <row r="8" spans="1:21" x14ac:dyDescent="0.35">
      <c r="A8" s="164"/>
      <c r="B8" s="164"/>
      <c r="C8" s="164"/>
      <c r="D8" s="166" t="str">
        <f t="shared" si="2"/>
        <v/>
      </c>
      <c r="E8" s="166" t="e">
        <f t="shared" si="3"/>
        <v>#REF!</v>
      </c>
      <c r="F8" s="166" t="str">
        <f t="shared" si="4"/>
        <v/>
      </c>
      <c r="G8" s="166" t="str">
        <f t="shared" si="5"/>
        <v/>
      </c>
      <c r="H8" s="168">
        <f>'Plan d''appro'!B39</f>
        <v>0</v>
      </c>
      <c r="I8" s="167">
        <f>'Plan d''appro'!A39</f>
        <v>0</v>
      </c>
      <c r="J8" s="164"/>
      <c r="K8" s="167">
        <f>'Plan d''appro'!D39</f>
        <v>0</v>
      </c>
      <c r="L8" s="167">
        <f>'Plan d''appro'!E39</f>
        <v>0</v>
      </c>
      <c r="M8" s="166" t="str">
        <f>'Plan d''appro'!H39</f>
        <v/>
      </c>
      <c r="N8" s="166">
        <f>'Plan d''appro'!F39</f>
        <v>0</v>
      </c>
      <c r="O8" s="167" t="str">
        <f t="shared" si="1"/>
        <v/>
      </c>
      <c r="P8" s="169" t="str">
        <f>IF('Plan d''appro'!L39="","",'Plan d''appro'!L39)</f>
        <v/>
      </c>
      <c r="Q8" s="180" t="str">
        <f>IF('Plan d''appro'!M39="","",'Plan d''appro'!M39)</f>
        <v/>
      </c>
      <c r="S8" s="164"/>
      <c r="T8" s="10" t="str">
        <f t="shared" si="6"/>
        <v/>
      </c>
      <c r="U8" s="10" t="str">
        <f t="shared" si="7"/>
        <v/>
      </c>
    </row>
    <row r="9" spans="1:21" x14ac:dyDescent="0.35">
      <c r="A9" s="164"/>
      <c r="B9" s="164"/>
      <c r="C9" s="164"/>
      <c r="D9" s="166" t="str">
        <f t="shared" si="2"/>
        <v/>
      </c>
      <c r="E9" s="166" t="e">
        <f t="shared" si="3"/>
        <v>#REF!</v>
      </c>
      <c r="F9" s="166" t="str">
        <f t="shared" si="4"/>
        <v/>
      </c>
      <c r="G9" s="166" t="str">
        <f t="shared" si="5"/>
        <v/>
      </c>
      <c r="H9" s="168">
        <f>'Plan d''appro'!B40</f>
        <v>0</v>
      </c>
      <c r="I9" s="167">
        <f>'Plan d''appro'!A40</f>
        <v>0</v>
      </c>
      <c r="J9" s="164"/>
      <c r="K9" s="167">
        <f>'Plan d''appro'!D40</f>
        <v>0</v>
      </c>
      <c r="L9" s="167">
        <f>'Plan d''appro'!E40</f>
        <v>0</v>
      </c>
      <c r="M9" s="166" t="str">
        <f>'Plan d''appro'!H40</f>
        <v/>
      </c>
      <c r="N9" s="166">
        <f>'Plan d''appro'!F40</f>
        <v>0</v>
      </c>
      <c r="O9" s="167" t="str">
        <f t="shared" si="1"/>
        <v/>
      </c>
      <c r="P9" s="169" t="str">
        <f>IF('Plan d''appro'!L40="","",'Plan d''appro'!L40)</f>
        <v/>
      </c>
      <c r="Q9" s="180" t="str">
        <f>IF('Plan d''appro'!M40="","",'Plan d''appro'!M40)</f>
        <v/>
      </c>
      <c r="S9" s="164"/>
      <c r="T9" s="10" t="str">
        <f t="shared" si="6"/>
        <v/>
      </c>
      <c r="U9" s="10" t="str">
        <f t="shared" si="7"/>
        <v/>
      </c>
    </row>
    <row r="10" spans="1:21" x14ac:dyDescent="0.35">
      <c r="A10" s="164"/>
      <c r="B10" s="164"/>
      <c r="C10" s="164"/>
      <c r="D10" s="166" t="str">
        <f t="shared" si="2"/>
        <v/>
      </c>
      <c r="E10" s="166" t="e">
        <f t="shared" si="3"/>
        <v>#REF!</v>
      </c>
      <c r="F10" s="166" t="str">
        <f t="shared" si="4"/>
        <v/>
      </c>
      <c r="G10" s="166" t="str">
        <f t="shared" si="5"/>
        <v/>
      </c>
      <c r="H10" s="168">
        <f>'Plan d''appro'!B41</f>
        <v>0</v>
      </c>
      <c r="I10" s="167">
        <f>'Plan d''appro'!A41</f>
        <v>0</v>
      </c>
      <c r="J10" s="164"/>
      <c r="K10" s="167">
        <f>'Plan d''appro'!D41</f>
        <v>0</v>
      </c>
      <c r="L10" s="167">
        <f>'Plan d''appro'!E41</f>
        <v>0</v>
      </c>
      <c r="M10" s="166" t="str">
        <f>'Plan d''appro'!H41</f>
        <v/>
      </c>
      <c r="N10" s="166">
        <f>'Plan d''appro'!F41</f>
        <v>0</v>
      </c>
      <c r="O10" s="167" t="str">
        <f t="shared" si="1"/>
        <v/>
      </c>
      <c r="P10" s="169" t="str">
        <f>IF('Plan d''appro'!L41="","",'Plan d''appro'!L41)</f>
        <v/>
      </c>
      <c r="Q10" s="180" t="str">
        <f>IF('Plan d''appro'!M41="","",'Plan d''appro'!M41)</f>
        <v/>
      </c>
      <c r="S10" s="164"/>
      <c r="T10" s="10" t="str">
        <f t="shared" si="6"/>
        <v/>
      </c>
      <c r="U10" s="10" t="str">
        <f t="shared" si="7"/>
        <v/>
      </c>
    </row>
    <row r="11" spans="1:21" x14ac:dyDescent="0.35">
      <c r="A11" s="164"/>
      <c r="B11" s="164"/>
      <c r="C11" s="164"/>
      <c r="D11" s="166" t="str">
        <f t="shared" si="2"/>
        <v/>
      </c>
      <c r="E11" s="166" t="e">
        <f t="shared" si="3"/>
        <v>#REF!</v>
      </c>
      <c r="F11" s="166" t="str">
        <f t="shared" si="4"/>
        <v/>
      </c>
      <c r="G11" s="166" t="str">
        <f t="shared" si="5"/>
        <v/>
      </c>
      <c r="H11" s="168">
        <f>'Plan d''appro'!B42</f>
        <v>0</v>
      </c>
      <c r="I11" s="167">
        <f>'Plan d''appro'!A42</f>
        <v>0</v>
      </c>
      <c r="J11" s="164"/>
      <c r="K11" s="167">
        <f>'Plan d''appro'!D42</f>
        <v>0</v>
      </c>
      <c r="L11" s="167">
        <f>'Plan d''appro'!E42</f>
        <v>0</v>
      </c>
      <c r="M11" s="166" t="str">
        <f>'Plan d''appro'!H42</f>
        <v/>
      </c>
      <c r="N11" s="166">
        <f>'Plan d''appro'!F42</f>
        <v>0</v>
      </c>
      <c r="O11" s="167" t="str">
        <f t="shared" si="1"/>
        <v/>
      </c>
      <c r="P11" s="169" t="str">
        <f>IF('Plan d''appro'!L42="","",'Plan d''appro'!L42)</f>
        <v/>
      </c>
      <c r="Q11" s="180" t="str">
        <f>IF('Plan d''appro'!M42="","",'Plan d''appro'!M42)</f>
        <v/>
      </c>
      <c r="S11" s="164"/>
      <c r="T11" s="10" t="str">
        <f t="shared" si="6"/>
        <v/>
      </c>
      <c r="U11" s="10" t="str">
        <f t="shared" si="7"/>
        <v/>
      </c>
    </row>
    <row r="12" spans="1:21" x14ac:dyDescent="0.35">
      <c r="A12" s="164"/>
      <c r="B12" s="164"/>
      <c r="C12" s="164"/>
      <c r="D12" s="166" t="str">
        <f t="shared" si="2"/>
        <v/>
      </c>
      <c r="E12" s="166" t="e">
        <f t="shared" si="3"/>
        <v>#REF!</v>
      </c>
      <c r="F12" s="166" t="str">
        <f t="shared" si="4"/>
        <v/>
      </c>
      <c r="G12" s="166" t="str">
        <f t="shared" si="5"/>
        <v/>
      </c>
      <c r="H12" s="168">
        <f>'Plan d''appro'!B43</f>
        <v>0</v>
      </c>
      <c r="I12" s="167">
        <f>'Plan d''appro'!A43</f>
        <v>0</v>
      </c>
      <c r="J12" s="164"/>
      <c r="K12" s="167">
        <f>'Plan d''appro'!D43</f>
        <v>0</v>
      </c>
      <c r="L12" s="167">
        <f>'Plan d''appro'!E43</f>
        <v>0</v>
      </c>
      <c r="M12" s="166" t="str">
        <f>'Plan d''appro'!H43</f>
        <v/>
      </c>
      <c r="N12" s="166">
        <f>'Plan d''appro'!F43</f>
        <v>0</v>
      </c>
      <c r="O12" s="167" t="str">
        <f t="shared" si="1"/>
        <v/>
      </c>
      <c r="P12" s="169" t="str">
        <f>IF('Plan d''appro'!L43="","",'Plan d''appro'!L43)</f>
        <v/>
      </c>
      <c r="Q12" s="180" t="str">
        <f>IF('Plan d''appro'!M43="","",'Plan d''appro'!M43)</f>
        <v/>
      </c>
      <c r="S12" s="164"/>
      <c r="T12" s="10" t="str">
        <f t="shared" si="6"/>
        <v/>
      </c>
      <c r="U12" s="10" t="str">
        <f t="shared" si="7"/>
        <v/>
      </c>
    </row>
    <row r="13" spans="1:21" x14ac:dyDescent="0.35">
      <c r="A13" s="164"/>
      <c r="B13" s="164"/>
      <c r="C13" s="164"/>
      <c r="D13" s="166" t="str">
        <f t="shared" si="2"/>
        <v/>
      </c>
      <c r="E13" s="166" t="e">
        <f t="shared" si="3"/>
        <v>#REF!</v>
      </c>
      <c r="F13" s="166" t="str">
        <f t="shared" si="4"/>
        <v/>
      </c>
      <c r="G13" s="166" t="str">
        <f t="shared" si="5"/>
        <v/>
      </c>
      <c r="H13" s="168">
        <f>'Plan d''appro'!B44</f>
        <v>0</v>
      </c>
      <c r="I13" s="167">
        <f>'Plan d''appro'!A44</f>
        <v>0</v>
      </c>
      <c r="J13" s="164"/>
      <c r="K13" s="167">
        <f>'Plan d''appro'!D44</f>
        <v>0</v>
      </c>
      <c r="L13" s="167">
        <f>'Plan d''appro'!E44</f>
        <v>0</v>
      </c>
      <c r="M13" s="166" t="str">
        <f>'Plan d''appro'!H44</f>
        <v/>
      </c>
      <c r="N13" s="166">
        <f>'Plan d''appro'!F44</f>
        <v>0</v>
      </c>
      <c r="O13" s="167" t="str">
        <f t="shared" si="1"/>
        <v/>
      </c>
      <c r="P13" s="169" t="str">
        <f>IF('Plan d''appro'!L44="","",'Plan d''appro'!L44)</f>
        <v/>
      </c>
      <c r="Q13" s="180" t="str">
        <f>IF('Plan d''appro'!M44="","",'Plan d''appro'!M44)</f>
        <v/>
      </c>
      <c r="S13" s="164"/>
      <c r="T13" s="10" t="str">
        <f t="shared" si="6"/>
        <v/>
      </c>
      <c r="U13" s="10" t="str">
        <f t="shared" si="7"/>
        <v/>
      </c>
    </row>
    <row r="14" spans="1:21" x14ac:dyDescent="0.35">
      <c r="A14" s="164"/>
      <c r="B14" s="164"/>
      <c r="C14" s="164"/>
      <c r="D14" s="166" t="str">
        <f t="shared" si="2"/>
        <v/>
      </c>
      <c r="E14" s="166" t="e">
        <f t="shared" si="3"/>
        <v>#REF!</v>
      </c>
      <c r="F14" s="166" t="str">
        <f t="shared" si="4"/>
        <v/>
      </c>
      <c r="G14" s="166" t="str">
        <f t="shared" si="5"/>
        <v/>
      </c>
      <c r="H14" s="168">
        <f>'Plan d''appro'!B45</f>
        <v>0</v>
      </c>
      <c r="I14" s="167">
        <f>'Plan d''appro'!A45</f>
        <v>0</v>
      </c>
      <c r="J14" s="164"/>
      <c r="K14" s="167">
        <f>'Plan d''appro'!D45</f>
        <v>0</v>
      </c>
      <c r="L14" s="167">
        <f>'Plan d''appro'!E45</f>
        <v>0</v>
      </c>
      <c r="M14" s="166" t="str">
        <f>'Plan d''appro'!H45</f>
        <v/>
      </c>
      <c r="N14" s="166">
        <f>'Plan d''appro'!F45</f>
        <v>0</v>
      </c>
      <c r="O14" s="167" t="str">
        <f t="shared" si="1"/>
        <v/>
      </c>
      <c r="P14" s="169" t="str">
        <f>IF('Plan d''appro'!L45="","",'Plan d''appro'!L45)</f>
        <v/>
      </c>
      <c r="Q14" s="180" t="str">
        <f>IF('Plan d''appro'!M45="","",'Plan d''appro'!M45)</f>
        <v/>
      </c>
      <c r="S14" s="164"/>
      <c r="T14" s="10" t="str">
        <f t="shared" si="6"/>
        <v/>
      </c>
      <c r="U14" s="10" t="str">
        <f t="shared" si="7"/>
        <v/>
      </c>
    </row>
    <row r="15" spans="1:21" x14ac:dyDescent="0.35">
      <c r="A15" s="164"/>
      <c r="B15" s="164"/>
      <c r="C15" s="164"/>
      <c r="D15" s="166" t="str">
        <f t="shared" si="2"/>
        <v/>
      </c>
      <c r="E15" s="166" t="e">
        <f t="shared" si="3"/>
        <v>#REF!</v>
      </c>
      <c r="F15" s="166" t="str">
        <f t="shared" si="4"/>
        <v/>
      </c>
      <c r="G15" s="166" t="str">
        <f t="shared" si="5"/>
        <v/>
      </c>
      <c r="H15" s="168">
        <f>'Plan d''appro'!B46</f>
        <v>0</v>
      </c>
      <c r="I15" s="167">
        <f>'Plan d''appro'!A46</f>
        <v>0</v>
      </c>
      <c r="J15" s="164"/>
      <c r="K15" s="167">
        <f>'Plan d''appro'!D46</f>
        <v>0</v>
      </c>
      <c r="L15" s="167">
        <f>'Plan d''appro'!E46</f>
        <v>0</v>
      </c>
      <c r="M15" s="166" t="str">
        <f>'Plan d''appro'!H46</f>
        <v/>
      </c>
      <c r="N15" s="166">
        <f>'Plan d''appro'!F46</f>
        <v>0</v>
      </c>
      <c r="O15" s="167" t="str">
        <f t="shared" si="1"/>
        <v/>
      </c>
      <c r="P15" s="169" t="str">
        <f>IF('Plan d''appro'!L46="","",'Plan d''appro'!L46)</f>
        <v/>
      </c>
      <c r="Q15" s="180" t="str">
        <f>IF('Plan d''appro'!M46="","",'Plan d''appro'!M46)</f>
        <v/>
      </c>
      <c r="S15" s="164"/>
      <c r="T15" s="10" t="str">
        <f t="shared" si="6"/>
        <v/>
      </c>
      <c r="U15" s="10" t="str">
        <f t="shared" si="7"/>
        <v/>
      </c>
    </row>
    <row r="16" spans="1:21" x14ac:dyDescent="0.35">
      <c r="A16" s="164"/>
      <c r="B16" s="164"/>
      <c r="C16" s="164"/>
      <c r="D16" s="166" t="str">
        <f t="shared" si="2"/>
        <v/>
      </c>
      <c r="E16" s="166" t="e">
        <f t="shared" si="3"/>
        <v>#REF!</v>
      </c>
      <c r="F16" s="166" t="str">
        <f t="shared" si="4"/>
        <v/>
      </c>
      <c r="G16" s="166" t="str">
        <f t="shared" si="5"/>
        <v/>
      </c>
      <c r="H16" s="168">
        <f>'Plan d''appro'!B47</f>
        <v>0</v>
      </c>
      <c r="I16" s="167">
        <f>'Plan d''appro'!A47</f>
        <v>0</v>
      </c>
      <c r="J16" s="164"/>
      <c r="K16" s="167">
        <f>'Plan d''appro'!D47</f>
        <v>0</v>
      </c>
      <c r="L16" s="167">
        <f>'Plan d''appro'!E47</f>
        <v>0</v>
      </c>
      <c r="M16" s="166" t="str">
        <f>'Plan d''appro'!H47</f>
        <v/>
      </c>
      <c r="N16" s="166">
        <f>'Plan d''appro'!F47</f>
        <v>0</v>
      </c>
      <c r="O16" s="167" t="str">
        <f t="shared" si="1"/>
        <v/>
      </c>
      <c r="P16" s="169" t="str">
        <f>IF('Plan d''appro'!L47="","",'Plan d''appro'!L47)</f>
        <v/>
      </c>
      <c r="Q16" s="180" t="str">
        <f>IF('Plan d''appro'!M47="","",'Plan d''appro'!M47)</f>
        <v/>
      </c>
      <c r="S16" s="164"/>
      <c r="T16" s="10" t="str">
        <f t="shared" si="6"/>
        <v/>
      </c>
      <c r="U16" s="10" t="str">
        <f t="shared" si="7"/>
        <v/>
      </c>
    </row>
    <row r="17" spans="1:21" x14ac:dyDescent="0.35">
      <c r="A17" s="164"/>
      <c r="B17" s="164"/>
      <c r="C17" s="164"/>
      <c r="D17" s="166" t="str">
        <f t="shared" si="2"/>
        <v/>
      </c>
      <c r="E17" s="166" t="e">
        <f t="shared" si="3"/>
        <v>#REF!</v>
      </c>
      <c r="F17" s="166" t="str">
        <f t="shared" si="4"/>
        <v/>
      </c>
      <c r="G17" s="166" t="str">
        <f t="shared" si="5"/>
        <v/>
      </c>
      <c r="H17" s="168">
        <f>'Plan d''appro'!B48</f>
        <v>0</v>
      </c>
      <c r="I17" s="167">
        <f>'Plan d''appro'!A48</f>
        <v>0</v>
      </c>
      <c r="J17" s="164"/>
      <c r="K17" s="167">
        <f>'Plan d''appro'!D48</f>
        <v>0</v>
      </c>
      <c r="L17" s="167">
        <f>'Plan d''appro'!E48</f>
        <v>0</v>
      </c>
      <c r="M17" s="166" t="str">
        <f>'Plan d''appro'!H48</f>
        <v/>
      </c>
      <c r="N17" s="166">
        <f>'Plan d''appro'!F48</f>
        <v>0</v>
      </c>
      <c r="O17" s="167" t="str">
        <f t="shared" si="1"/>
        <v/>
      </c>
      <c r="P17" s="169" t="str">
        <f>IF('Plan d''appro'!L48="","",'Plan d''appro'!L48)</f>
        <v/>
      </c>
      <c r="Q17" s="180" t="str">
        <f>IF('Plan d''appro'!M48="","",'Plan d''appro'!M48)</f>
        <v/>
      </c>
      <c r="S17" s="164"/>
      <c r="T17" s="10" t="str">
        <f t="shared" si="6"/>
        <v/>
      </c>
      <c r="U17" s="10" t="str">
        <f t="shared" si="7"/>
        <v/>
      </c>
    </row>
    <row r="18" spans="1:21" x14ac:dyDescent="0.35">
      <c r="A18" s="164"/>
      <c r="B18" s="164"/>
      <c r="C18" s="164"/>
      <c r="D18" s="166" t="str">
        <f t="shared" si="2"/>
        <v/>
      </c>
      <c r="E18" s="166" t="e">
        <f t="shared" si="3"/>
        <v>#REF!</v>
      </c>
      <c r="F18" s="166" t="str">
        <f t="shared" si="4"/>
        <v/>
      </c>
      <c r="G18" s="166" t="str">
        <f t="shared" si="5"/>
        <v/>
      </c>
      <c r="H18" s="168">
        <f>'Plan d''appro'!B49</f>
        <v>0</v>
      </c>
      <c r="I18" s="167">
        <f>'Plan d''appro'!A49</f>
        <v>0</v>
      </c>
      <c r="J18" s="164"/>
      <c r="K18" s="167">
        <f>'Plan d''appro'!D49</f>
        <v>0</v>
      </c>
      <c r="L18" s="167">
        <f>'Plan d''appro'!E49</f>
        <v>0</v>
      </c>
      <c r="M18" s="166" t="str">
        <f>'Plan d''appro'!H49</f>
        <v/>
      </c>
      <c r="N18" s="166">
        <f>'Plan d''appro'!F49</f>
        <v>0</v>
      </c>
      <c r="O18" s="167" t="str">
        <f t="shared" si="1"/>
        <v/>
      </c>
      <c r="P18" s="169" t="str">
        <f>IF('Plan d''appro'!L49="","",'Plan d''appro'!L49)</f>
        <v/>
      </c>
      <c r="Q18" s="180" t="str">
        <f>IF('Plan d''appro'!M49="","",'Plan d''appro'!M49)</f>
        <v/>
      </c>
      <c r="S18" s="164"/>
      <c r="T18" s="10" t="str">
        <f t="shared" si="6"/>
        <v/>
      </c>
      <c r="U18" s="10" t="str">
        <f t="shared" si="7"/>
        <v/>
      </c>
    </row>
    <row r="19" spans="1:21" x14ac:dyDescent="0.35">
      <c r="A19" s="164"/>
      <c r="B19" s="164"/>
      <c r="C19" s="164"/>
      <c r="D19" s="166" t="str">
        <f t="shared" si="2"/>
        <v/>
      </c>
      <c r="E19" s="166" t="e">
        <f t="shared" si="3"/>
        <v>#REF!</v>
      </c>
      <c r="F19" s="166" t="str">
        <f t="shared" si="4"/>
        <v/>
      </c>
      <c r="G19" s="166" t="str">
        <f t="shared" si="5"/>
        <v/>
      </c>
      <c r="H19" s="168">
        <f>'Plan d''appro'!B50</f>
        <v>0</v>
      </c>
      <c r="I19" s="167">
        <f>'Plan d''appro'!A50</f>
        <v>0</v>
      </c>
      <c r="J19" s="164"/>
      <c r="K19" s="167">
        <f>'Plan d''appro'!D50</f>
        <v>0</v>
      </c>
      <c r="L19" s="167">
        <f>'Plan d''appro'!E50</f>
        <v>0</v>
      </c>
      <c r="M19" s="166" t="str">
        <f>'Plan d''appro'!H50</f>
        <v/>
      </c>
      <c r="N19" s="166">
        <f>'Plan d''appro'!F50</f>
        <v>0</v>
      </c>
      <c r="O19" s="167" t="str">
        <f t="shared" si="1"/>
        <v/>
      </c>
      <c r="P19" s="169" t="str">
        <f>IF('Plan d''appro'!L50="","",'Plan d''appro'!L50)</f>
        <v/>
      </c>
      <c r="Q19" s="180" t="str">
        <f>IF('Plan d''appro'!M50="","",'Plan d''appro'!M50)</f>
        <v/>
      </c>
      <c r="S19" s="164"/>
      <c r="T19" s="10" t="str">
        <f t="shared" si="6"/>
        <v/>
      </c>
      <c r="U19" s="10" t="str">
        <f t="shared" si="7"/>
        <v/>
      </c>
    </row>
    <row r="20" spans="1:21" x14ac:dyDescent="0.35">
      <c r="A20" s="164"/>
      <c r="B20" s="164"/>
      <c r="C20" s="164"/>
      <c r="D20" s="166" t="str">
        <f t="shared" si="2"/>
        <v/>
      </c>
      <c r="E20" s="166" t="e">
        <f t="shared" si="3"/>
        <v>#REF!</v>
      </c>
      <c r="F20" s="166" t="str">
        <f t="shared" si="4"/>
        <v/>
      </c>
      <c r="G20" s="166" t="str">
        <f t="shared" si="5"/>
        <v/>
      </c>
      <c r="H20" s="168">
        <f>'Plan d''appro'!B51</f>
        <v>0</v>
      </c>
      <c r="I20" s="167">
        <f>'Plan d''appro'!A51</f>
        <v>0</v>
      </c>
      <c r="J20" s="164"/>
      <c r="K20" s="167">
        <f>'Plan d''appro'!D51</f>
        <v>0</v>
      </c>
      <c r="L20" s="167">
        <f>'Plan d''appro'!E51</f>
        <v>0</v>
      </c>
      <c r="M20" s="166" t="str">
        <f>'Plan d''appro'!H51</f>
        <v/>
      </c>
      <c r="N20" s="166">
        <f>'Plan d''appro'!F51</f>
        <v>0</v>
      </c>
      <c r="O20" s="167" t="str">
        <f t="shared" si="1"/>
        <v/>
      </c>
      <c r="P20" s="169" t="str">
        <f>IF('Plan d''appro'!L51="","",'Plan d''appro'!L51)</f>
        <v/>
      </c>
      <c r="Q20" s="180" t="str">
        <f>IF('Plan d''appro'!M51="","",'Plan d''appro'!M51)</f>
        <v/>
      </c>
      <c r="S20" s="164"/>
      <c r="T20" s="10" t="str">
        <f t="shared" si="6"/>
        <v/>
      </c>
      <c r="U20" s="10" t="str">
        <f t="shared" si="7"/>
        <v/>
      </c>
    </row>
    <row r="21" spans="1:21" x14ac:dyDescent="0.35">
      <c r="D21" s="166"/>
      <c r="E21" s="166"/>
      <c r="F21" s="166"/>
      <c r="G21" s="166"/>
      <c r="H21" s="168"/>
      <c r="I21" s="167"/>
    </row>
    <row r="22" spans="1:21" x14ac:dyDescent="0.35">
      <c r="D22" s="166"/>
      <c r="E22" s="166"/>
      <c r="F22" s="166"/>
      <c r="G22" s="166"/>
      <c r="H22" s="168"/>
      <c r="I22" s="167"/>
    </row>
    <row r="23" spans="1:21" x14ac:dyDescent="0.35">
      <c r="D23" s="166"/>
      <c r="E23" s="166"/>
      <c r="F23" s="166"/>
      <c r="G23" s="166"/>
      <c r="H23" s="168"/>
      <c r="I23" s="167"/>
    </row>
    <row r="24" spans="1:21" x14ac:dyDescent="0.35">
      <c r="D24" s="166"/>
      <c r="E24" s="166"/>
      <c r="F24" s="166"/>
      <c r="G24" s="166"/>
      <c r="H24" s="168"/>
      <c r="I24" s="167"/>
    </row>
  </sheetData>
  <dataValidations count="1">
    <dataValidation type="list" allowBlank="1" showInputMessage="1" showErrorMessage="1" sqref="I1" xr:uid="{FF088EE4-2441-4096-929B-63BFDC949DC6}">
      <formula1>$C$5:$C$12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Plan d'appro</vt:lpstr>
      <vt:lpstr>Fournisseurs</vt:lpstr>
      <vt:lpstr>Résultats-synthèse</vt:lpstr>
      <vt:lpstr>Engagement Fournisseur</vt:lpstr>
      <vt:lpstr>Graphique</vt:lpstr>
      <vt:lpstr>Nature combustibles</vt:lpstr>
      <vt:lpstr>Taux certification régional</vt:lpstr>
      <vt:lpstr>Données appro projet</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GAUTHIER Alice</dc:creator>
  <cp:lastModifiedBy>HENRY Laurianne</cp:lastModifiedBy>
  <cp:lastPrinted>2014-08-25T13:53:18Z</cp:lastPrinted>
  <dcterms:created xsi:type="dcterms:W3CDTF">2014-02-05T10:03:27Z</dcterms:created>
  <dcterms:modified xsi:type="dcterms:W3CDTF">2025-02-27T10:06:23Z</dcterms:modified>
</cp:coreProperties>
</file>